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U:\Architecture\4. Marchés d'architecture\Marchés hors FWB\Tournai\Marronniers\7. pré-analyse des offres\"/>
    </mc:Choice>
  </mc:AlternateContent>
  <bookViews>
    <workbookView xWindow="600" yWindow="0" windowWidth="15096" windowHeight="5880" tabRatio="850" firstSheet="1" activeTab="1"/>
  </bookViews>
  <sheets>
    <sheet name="INSTRUCTIONS (ne pas imprimer)" sheetId="50" r:id="rId1"/>
    <sheet name="Composition des offres et situa" sheetId="45" r:id="rId2"/>
    <sheet name="Fiche récapitulative offre type" sheetId="42" r:id="rId3"/>
    <sheet name="Comparatif des estimatifs" sheetId="47" r:id="rId4"/>
    <sheet name="Comparatif des données" sheetId="48" r:id="rId5"/>
    <sheet name="Trame pour le vote" sheetId="49" r:id="rId6"/>
  </sheets>
  <definedNames>
    <definedName name="_xlnm._FilterDatabase" localSheetId="4" hidden="1">'Comparatif des données'!#REF!</definedName>
    <definedName name="_xlnm._FilterDatabase" localSheetId="3" hidden="1">'Comparatif des estimatifs'!#REF!</definedName>
    <definedName name="_xlnm._FilterDatabase" localSheetId="1" hidden="1">'Composition des offres et situa'!#REF!</definedName>
    <definedName name="_xlnm._FilterDatabase" localSheetId="2" hidden="1">'Fiche récapitulative offre type'!#REF!</definedName>
    <definedName name="_xlnm.Print_Titles" localSheetId="2">'Fiche récapitulative offre type'!$2:$3</definedName>
    <definedName name="_xlnm.Print_Titles" localSheetId="5">'Trame pour le vote'!$B:$C,'Trame pour le vote'!$2:$4</definedName>
    <definedName name="_xlnm.Print_Area" localSheetId="4">'Comparatif des données'!$B$1:$L$23</definedName>
    <definedName name="_xlnm.Print_Area" localSheetId="3">'Comparatif des estimatifs'!$B$2:$S$40</definedName>
    <definedName name="_xlnm.Print_Area" localSheetId="1">'Composition des offres et situa'!$A$1:$G$23</definedName>
    <definedName name="_xlnm.Print_Area" localSheetId="2">'Fiche récapitulative offre type'!$B$2:$J$107</definedName>
    <definedName name="_xlnm.Print_Area" localSheetId="0">'INSTRUCTIONS (ne pas imprimer)'!$A$2:$B$31</definedName>
    <definedName name="_xlnm.Print_Area" localSheetId="5">'Trame pour le vote'!$B$2:$H$17</definedName>
  </definedNames>
  <calcPr calcId="152511" concurrentCalc="0"/>
</workbook>
</file>

<file path=xl/calcChain.xml><?xml version="1.0" encoding="utf-8"?>
<calcChain xmlns="http://schemas.openxmlformats.org/spreadsheetml/2006/main">
  <c r="R8" i="47" l="1"/>
  <c r="R12" i="47"/>
  <c r="R11" i="47"/>
  <c r="R10" i="47"/>
  <c r="R9" i="47"/>
  <c r="R7" i="47"/>
  <c r="R6" i="47"/>
  <c r="R5" i="47"/>
  <c r="R4" i="47"/>
  <c r="O12" i="47"/>
  <c r="O11" i="47"/>
  <c r="O10" i="47"/>
  <c r="O9" i="47"/>
  <c r="O8" i="47"/>
  <c r="O7" i="47"/>
  <c r="O6" i="47"/>
  <c r="O5" i="47"/>
  <c r="O4" i="47"/>
  <c r="L12" i="47"/>
  <c r="L11" i="47"/>
  <c r="L10" i="47"/>
  <c r="L9" i="47"/>
  <c r="L8" i="47"/>
  <c r="L7" i="47"/>
  <c r="L6" i="47"/>
  <c r="L5" i="47"/>
  <c r="L4" i="47"/>
  <c r="I12" i="47"/>
  <c r="I11" i="47"/>
  <c r="I10" i="47"/>
  <c r="I9" i="47"/>
  <c r="I8" i="47"/>
  <c r="I7" i="47"/>
  <c r="I6" i="47"/>
  <c r="I5" i="47"/>
  <c r="I4" i="47"/>
  <c r="F12" i="47"/>
  <c r="F11" i="47"/>
  <c r="F10" i="47"/>
  <c r="F9" i="47"/>
  <c r="F8" i="47"/>
  <c r="F7" i="47"/>
  <c r="F6" i="47"/>
  <c r="F5" i="47"/>
  <c r="F4" i="47"/>
  <c r="D13" i="47"/>
  <c r="E4" i="47"/>
  <c r="E5" i="47"/>
  <c r="E6" i="47"/>
  <c r="E7" i="47"/>
  <c r="E8" i="47"/>
  <c r="E9" i="47"/>
  <c r="E10" i="47"/>
  <c r="E11" i="47"/>
  <c r="H4" i="49"/>
  <c r="G4" i="49"/>
  <c r="F4" i="49"/>
  <c r="E4" i="49"/>
  <c r="D4" i="49"/>
  <c r="F89" i="42"/>
  <c r="F90" i="42"/>
  <c r="E89" i="42"/>
  <c r="E90" i="42"/>
  <c r="D89" i="42"/>
  <c r="D90" i="42"/>
  <c r="D99" i="42"/>
  <c r="F48" i="42"/>
  <c r="F49" i="42"/>
  <c r="F50" i="42"/>
  <c r="F51" i="42"/>
  <c r="F52" i="42"/>
  <c r="F54" i="42"/>
  <c r="F55" i="42"/>
  <c r="F56" i="42"/>
  <c r="F57" i="42"/>
  <c r="F58" i="42"/>
  <c r="F60" i="42"/>
  <c r="F61" i="42"/>
  <c r="F62" i="42"/>
  <c r="F63" i="42"/>
  <c r="F64" i="42"/>
  <c r="F65" i="42"/>
  <c r="F66" i="42"/>
  <c r="F68" i="42"/>
  <c r="F69" i="42"/>
  <c r="F70" i="42"/>
  <c r="F71" i="42"/>
  <c r="F73" i="42"/>
  <c r="F74" i="42"/>
  <c r="F75" i="42"/>
  <c r="F76" i="42"/>
  <c r="F78" i="42"/>
  <c r="F77" i="42"/>
  <c r="F79" i="42"/>
  <c r="F80" i="42"/>
  <c r="F81" i="42"/>
  <c r="F97" i="42"/>
  <c r="E47" i="42"/>
  <c r="E53" i="42"/>
  <c r="E59" i="42"/>
  <c r="E67" i="42"/>
  <c r="E82" i="42"/>
  <c r="E83" i="42"/>
  <c r="E72" i="42"/>
  <c r="E77" i="42"/>
  <c r="D97" i="42"/>
  <c r="E97" i="42"/>
  <c r="D47" i="42"/>
  <c r="D53" i="42"/>
  <c r="D82" i="42"/>
  <c r="D83" i="42"/>
  <c r="D59" i="42"/>
  <c r="D67" i="42"/>
  <c r="D72" i="42"/>
  <c r="D77" i="42"/>
  <c r="F95" i="42"/>
  <c r="E95" i="42"/>
  <c r="D95" i="42"/>
  <c r="F40" i="42"/>
  <c r="F39" i="42"/>
  <c r="I6" i="42"/>
  <c r="I7" i="42"/>
  <c r="I8" i="42"/>
  <c r="I9" i="42"/>
  <c r="I16" i="42"/>
  <c r="I10" i="42"/>
  <c r="I11" i="42"/>
  <c r="I12" i="42"/>
  <c r="I13" i="42"/>
  <c r="I14" i="42"/>
  <c r="I15" i="42"/>
  <c r="H6" i="42"/>
  <c r="H16" i="42"/>
  <c r="G16" i="42"/>
  <c r="H15" i="42"/>
  <c r="H14" i="42"/>
  <c r="H13" i="42"/>
  <c r="H12" i="42"/>
  <c r="H11" i="42"/>
  <c r="H10" i="42"/>
  <c r="H9" i="42"/>
  <c r="H8" i="42"/>
  <c r="H7" i="42"/>
  <c r="P13" i="47"/>
  <c r="R16" i="47"/>
  <c r="M13" i="47"/>
  <c r="O16" i="47"/>
  <c r="J13" i="47"/>
  <c r="L16" i="47"/>
  <c r="G13" i="47"/>
  <c r="I16" i="47"/>
  <c r="I15" i="47"/>
  <c r="F16" i="47"/>
  <c r="R15" i="47"/>
  <c r="O15" i="47"/>
  <c r="F15" i="47"/>
  <c r="Q4" i="47"/>
  <c r="Q5" i="47"/>
  <c r="Q6" i="47"/>
  <c r="Q7" i="47"/>
  <c r="Q8" i="47"/>
  <c r="Q9" i="47"/>
  <c r="Q10" i="47"/>
  <c r="Q11" i="47"/>
  <c r="Q12" i="47"/>
  <c r="N4" i="47"/>
  <c r="N8" i="47"/>
  <c r="N12" i="47"/>
  <c r="K4" i="47"/>
  <c r="K5" i="47"/>
  <c r="K6" i="47"/>
  <c r="K7" i="47"/>
  <c r="K8" i="47"/>
  <c r="K9" i="47"/>
  <c r="K10" i="47"/>
  <c r="K11" i="47"/>
  <c r="K12" i="47"/>
  <c r="H4" i="47"/>
  <c r="H5" i="47"/>
  <c r="H6" i="47"/>
  <c r="H13" i="47"/>
  <c r="H7" i="47"/>
  <c r="H8" i="47"/>
  <c r="H9" i="47"/>
  <c r="H10" i="47"/>
  <c r="H11" i="47"/>
  <c r="H12" i="47"/>
  <c r="E12" i="47"/>
  <c r="L13" i="47"/>
  <c r="I13" i="47"/>
  <c r="E13" i="47"/>
  <c r="N11" i="47"/>
  <c r="N7" i="47"/>
  <c r="Q13" i="47"/>
  <c r="F47" i="42"/>
  <c r="R13" i="47"/>
  <c r="N10" i="47"/>
  <c r="N6" i="47"/>
  <c r="F67" i="42"/>
  <c r="F53" i="42"/>
  <c r="F13" i="47"/>
  <c r="O13" i="47"/>
  <c r="K13" i="47"/>
  <c r="N9" i="47"/>
  <c r="N5" i="47"/>
  <c r="L15" i="47"/>
  <c r="F72" i="42"/>
  <c r="F59" i="42"/>
  <c r="E96" i="42"/>
  <c r="E98" i="42"/>
  <c r="F99" i="42"/>
  <c r="D96" i="42"/>
  <c r="D91" i="42"/>
  <c r="D98" i="42"/>
  <c r="F82" i="42"/>
  <c r="F83" i="42"/>
  <c r="E99" i="42"/>
  <c r="E91" i="42"/>
  <c r="N13" i="47"/>
  <c r="F98" i="42"/>
  <c r="F96" i="42"/>
  <c r="F91" i="42"/>
</calcChain>
</file>

<file path=xl/comments1.xml><?xml version="1.0" encoding="utf-8"?>
<comments xmlns="http://schemas.openxmlformats.org/spreadsheetml/2006/main">
  <authors>
    <author>Cellule Architecture'</author>
  </authors>
  <commentList>
    <comment ref="E5" authorId="0" shapeId="0">
      <text>
        <r>
          <rPr>
            <b/>
            <sz val="8"/>
            <color indexed="81"/>
            <rFont val="Tahoma"/>
            <family val="2"/>
          </rPr>
          <t>Cellule Architecture':</t>
        </r>
        <r>
          <rPr>
            <sz val="8"/>
            <color indexed="81"/>
            <rFont val="Tahoma"/>
            <family val="2"/>
          </rPr>
          <t xml:space="preserve">
A adapter en fonction des compétences demandées spécifiquement pour ce marché</t>
        </r>
      </text>
    </comment>
    <comment ref="G17" authorId="0" shapeId="0">
      <text>
        <r>
          <rPr>
            <b/>
            <sz val="8"/>
            <color indexed="81"/>
            <rFont val="Tahoma"/>
            <family val="2"/>
          </rPr>
          <t>Cellule Architecture':</t>
        </r>
        <r>
          <rPr>
            <sz val="8"/>
            <color indexed="81"/>
            <rFont val="Tahoma"/>
            <family val="2"/>
          </rPr>
          <t xml:space="preserve">
Ce total doit correspondre au taux forfaitaire global d'honoraires annoncé dans l'avis de marché et le cahier spécial des charges.</t>
        </r>
      </text>
    </comment>
    <comment ref="B18" authorId="0" shapeId="0">
      <text>
        <r>
          <rPr>
            <b/>
            <sz val="8"/>
            <color indexed="81"/>
            <rFont val="Tahoma"/>
            <family val="2"/>
          </rPr>
          <t>Cellule Architecture':</t>
        </r>
        <r>
          <rPr>
            <sz val="8"/>
            <color indexed="81"/>
            <rFont val="Tahoma"/>
            <family val="2"/>
          </rPr>
          <t xml:space="preserve">
Reprendre ici les données du tableau récapitulatif des fonctions dans la partie "Clauses techniques" du Cahier des charges</t>
        </r>
      </text>
    </comment>
    <comment ref="B44" authorId="0" shapeId="0">
      <text>
        <r>
          <rPr>
            <b/>
            <sz val="8"/>
            <color indexed="81"/>
            <rFont val="Tahoma"/>
            <family val="2"/>
          </rPr>
          <t>Cellule Architecture':</t>
        </r>
        <r>
          <rPr>
            <sz val="8"/>
            <color indexed="81"/>
            <rFont val="Tahoma"/>
            <family val="2"/>
          </rPr>
          <t xml:space="preserve">
Adapter la liste des compétences en fonction des compétences demandées dans l'avis de marché</t>
        </r>
      </text>
    </comment>
    <comment ref="D92" authorId="0" shapeId="0">
      <text>
        <r>
          <rPr>
            <b/>
            <sz val="8"/>
            <color indexed="81"/>
            <rFont val="Tahoma"/>
            <family val="2"/>
          </rPr>
          <t>Cellule Architecture':</t>
        </r>
        <r>
          <rPr>
            <sz val="8"/>
            <color indexed="81"/>
            <rFont val="Tahoma"/>
            <family val="2"/>
          </rPr>
          <t xml:space="preserve">
A compléter en fonction de l'estimation du Cahier des charges</t>
        </r>
      </text>
    </comment>
  </commentList>
</comments>
</file>

<file path=xl/comments2.xml><?xml version="1.0" encoding="utf-8"?>
<comments xmlns="http://schemas.openxmlformats.org/spreadsheetml/2006/main">
  <authors>
    <author>Cellule Architecture'</author>
  </authors>
  <commentList>
    <comment ref="B3" authorId="0" shapeId="0">
      <text>
        <r>
          <rPr>
            <b/>
            <sz val="9"/>
            <color indexed="81"/>
            <rFont val="Tahoma"/>
            <family val="2"/>
          </rPr>
          <t>Cellule Architecture':</t>
        </r>
        <r>
          <rPr>
            <sz val="9"/>
            <color indexed="81"/>
            <rFont val="Tahoma"/>
            <family val="2"/>
          </rPr>
          <t xml:space="preserve">
A adapter en fonction du marché (voir fiche récapitulative de l'offre)</t>
        </r>
      </text>
    </comment>
    <comment ref="B20" authorId="0" shapeId="0">
      <text>
        <r>
          <rPr>
            <b/>
            <sz val="9"/>
            <color indexed="81"/>
            <rFont val="Tahoma"/>
            <family val="2"/>
          </rPr>
          <t>Cellule Architecture':</t>
        </r>
        <r>
          <rPr>
            <sz val="9"/>
            <color indexed="81"/>
            <rFont val="Tahoma"/>
            <family val="2"/>
          </rPr>
          <t xml:space="preserve">
A adapter en fonction du marché (condensé de cette partie de la fiche récapitulative de l'offre)</t>
        </r>
      </text>
    </comment>
    <comment ref="D34" authorId="0" shapeId="0">
      <text>
        <r>
          <rPr>
            <b/>
            <sz val="8"/>
            <color indexed="81"/>
            <rFont val="Tahoma"/>
            <family val="2"/>
          </rPr>
          <t>Cellule Architecture':</t>
        </r>
        <r>
          <rPr>
            <sz val="8"/>
            <color indexed="81"/>
            <rFont val="Tahoma"/>
            <family val="2"/>
          </rPr>
          <t xml:space="preserve">
A compléter en fonction de l'estimation (HTVA) du Cahier des charges</t>
        </r>
      </text>
    </comment>
  </commentList>
</comments>
</file>

<file path=xl/sharedStrings.xml><?xml version="1.0" encoding="utf-8"?>
<sst xmlns="http://schemas.openxmlformats.org/spreadsheetml/2006/main" count="388" uniqueCount="198">
  <si>
    <t>Techniques spéciales</t>
  </si>
  <si>
    <t>Options</t>
  </si>
  <si>
    <t>architecture</t>
  </si>
  <si>
    <t>stabilité</t>
  </si>
  <si>
    <t>techniques spéciales</t>
  </si>
  <si>
    <t>acoustique</t>
  </si>
  <si>
    <t>scénographie</t>
  </si>
  <si>
    <t>TOTAL</t>
  </si>
  <si>
    <t>Scénographie</t>
  </si>
  <si>
    <t>design signalétique</t>
  </si>
  <si>
    <t>design mobilier</t>
  </si>
  <si>
    <t>utilisateur 2</t>
  </si>
  <si>
    <t>expert 1</t>
  </si>
  <si>
    <t>expert 2</t>
  </si>
  <si>
    <t>expert 3</t>
  </si>
  <si>
    <t>admin. communale</t>
  </si>
  <si>
    <t>équipe 1</t>
  </si>
  <si>
    <t>Composition de l'équipe d'Auteurs de projet</t>
  </si>
  <si>
    <t>Nom</t>
  </si>
  <si>
    <t>Spécialité</t>
  </si>
  <si>
    <t>/</t>
  </si>
  <si>
    <t>conseil en muséologie</t>
  </si>
  <si>
    <t>Estimation honoraires</t>
  </si>
  <si>
    <t>Pourcentage d'honoraires</t>
  </si>
  <si>
    <t>Taux global d'honoraires</t>
  </si>
  <si>
    <t>Imprévus 10%</t>
  </si>
  <si>
    <t>Compris dans l'estimation</t>
  </si>
  <si>
    <t>Non compris dans l'estimation</t>
  </si>
  <si>
    <t>Domaine</t>
  </si>
  <si>
    <t>Base</t>
  </si>
  <si>
    <t>Base+options</t>
  </si>
  <si>
    <t>Coût des travaux au m² selon estimation (HTVA)</t>
  </si>
  <si>
    <t>Notes particulières du soumissionnaire sur l'estimation du coût des travaux (synthèse)</t>
  </si>
  <si>
    <t>Choix des options</t>
  </si>
  <si>
    <t>[insérer nom]</t>
  </si>
  <si>
    <t>Espace ou fonction souhaité</t>
  </si>
  <si>
    <t>Surface brute</t>
  </si>
  <si>
    <t>Surface nette</t>
  </si>
  <si>
    <t>Quantité proposée par le CSC</t>
  </si>
  <si>
    <t>Notes du soumissionnaire</t>
  </si>
  <si>
    <t>298 m²</t>
  </si>
  <si>
    <t>114 m²</t>
  </si>
  <si>
    <t>dont 25m² communs avec le parcours A</t>
  </si>
  <si>
    <t>Quantité prévue</t>
  </si>
  <si>
    <t>250 m² min</t>
  </si>
  <si>
    <t>30 places assises</t>
  </si>
  <si>
    <t>dont 4 au bar</t>
  </si>
  <si>
    <t>104 m²</t>
  </si>
  <si>
    <t>espace en longueur sur 3 niveaux</t>
  </si>
  <si>
    <t>Places de parking</t>
  </si>
  <si>
    <t>Bureaux direction</t>
  </si>
  <si>
    <t>Bureaux administration / presse</t>
  </si>
  <si>
    <t>2 postes de travail</t>
  </si>
  <si>
    <t>Bureaux : surface totale</t>
  </si>
  <si>
    <t>58 m²</t>
  </si>
  <si>
    <t>dont 2 pour PMR</t>
  </si>
  <si>
    <t>54 m²</t>
  </si>
  <si>
    <t>3 postes + équipements</t>
  </si>
  <si>
    <t>Réserves œuvres d'art</t>
  </si>
  <si>
    <t>pour public : 60 personnes</t>
  </si>
  <si>
    <t>90 m²</t>
  </si>
  <si>
    <t>Elle comprend la cafétéria</t>
  </si>
  <si>
    <t>Accueil / billetterie : surface</t>
  </si>
  <si>
    <t>Cafétéria : surface</t>
  </si>
  <si>
    <t>Cafétéria : n°places assises</t>
  </si>
  <si>
    <t>Toilettes public : n° noyaux H/F</t>
  </si>
  <si>
    <t>Parcours B : surface</t>
  </si>
  <si>
    <t>Parcours A : surface</t>
  </si>
  <si>
    <t>dans l'accueil</t>
  </si>
  <si>
    <t>Accès semi-remorque</t>
  </si>
  <si>
    <t>si possible</t>
  </si>
  <si>
    <t>non</t>
  </si>
  <si>
    <t>il devra stationner sur le parvis</t>
  </si>
  <si>
    <t>** la surface brute comprend aussi les circulations verticales et horizontales, les murs et les cloisons.</t>
  </si>
  <si>
    <t>un noyau est accessible aux PMR</t>
  </si>
  <si>
    <t>[Insérer le nom du mandataire]</t>
  </si>
  <si>
    <t>[insérer notes éventuelles]</t>
  </si>
  <si>
    <t>Design mobilier</t>
  </si>
  <si>
    <t>Signalétique</t>
  </si>
  <si>
    <t>Remarques</t>
  </si>
  <si>
    <t>équipe 2</t>
  </si>
  <si>
    <t>équipe 3</t>
  </si>
  <si>
    <t>équipe 4</t>
  </si>
  <si>
    <t>équipe 5</t>
  </si>
  <si>
    <t>~ok</t>
  </si>
  <si>
    <t>[insérer remarques éventuelles]</t>
  </si>
  <si>
    <t>[insérer autre éventuel]</t>
  </si>
  <si>
    <t>[insérer note éventuelle]</t>
  </si>
  <si>
    <t>Equipe 1</t>
  </si>
  <si>
    <t>Equipe 2</t>
  </si>
  <si>
    <t>Equipe 3</t>
  </si>
  <si>
    <t>Equipe 4</t>
  </si>
  <si>
    <t>Equipe 5</t>
  </si>
  <si>
    <t>Honoraires</t>
  </si>
  <si>
    <t>Estimatif travaux</t>
  </si>
  <si>
    <t>Eq. 1</t>
  </si>
  <si>
    <t>Eq. 2</t>
  </si>
  <si>
    <t>Eq. 3</t>
  </si>
  <si>
    <t>Eq. 4</t>
  </si>
  <si>
    <t>Eq. 5</t>
  </si>
  <si>
    <t>Equipes</t>
  </si>
  <si>
    <t>Comité de sélection</t>
  </si>
  <si>
    <t>admin.régionale</t>
  </si>
  <si>
    <t>Maître de l'Ouvrage 1</t>
  </si>
  <si>
    <t>Maître de l'Ouvrage 2</t>
  </si>
  <si>
    <t>Président du jury</t>
  </si>
  <si>
    <t>Commission technique</t>
  </si>
  <si>
    <t>responsable dossier 1</t>
  </si>
  <si>
    <t>responsable dossier 2</t>
  </si>
  <si>
    <r>
      <t>[insérer noms]</t>
    </r>
    <r>
      <rPr>
        <sz val="11"/>
        <rFont val="Arial Narrow"/>
        <family val="2"/>
      </rPr>
      <t xml:space="preserve">
utilisateur 1</t>
    </r>
  </si>
  <si>
    <t>Total honoraires sur base estimation équipe (base)</t>
  </si>
  <si>
    <t>Total honoraires sur base estimation équipe (base+options)</t>
  </si>
  <si>
    <r>
      <t xml:space="preserve">Répartition des honoraires
</t>
    </r>
    <r>
      <rPr>
        <b/>
        <sz val="8"/>
        <color indexed="10"/>
        <rFont val="Arial Narrow"/>
        <family val="2"/>
      </rPr>
      <t>(attention, pour que l'offre soit considérée comme valable, chaque compétence doit se voir attribuer un pourcentage d'honoraire distinct)</t>
    </r>
  </si>
  <si>
    <t>PEB</t>
  </si>
  <si>
    <r>
      <t xml:space="preserve">Le total doit être = à </t>
    </r>
    <r>
      <rPr>
        <b/>
        <sz val="10"/>
        <rFont val="Arial Narrow"/>
        <family val="2"/>
      </rPr>
      <t>14</t>
    </r>
    <r>
      <rPr>
        <sz val="10"/>
        <rFont val="Arial Narrow"/>
        <family val="2"/>
      </rPr>
      <t xml:space="preserve"> %</t>
    </r>
  </si>
  <si>
    <r>
      <t>Données du projet</t>
    </r>
    <r>
      <rPr>
        <b/>
        <sz val="8"/>
        <color indexed="10"/>
        <rFont val="Arial Narrow"/>
        <family val="2"/>
      </rPr>
      <t xml:space="preserve"> (tous les espaces construits ou aménagés du projet doivent être repris et quantifiés ici)</t>
    </r>
  </si>
  <si>
    <t>Espace autre</t>
  </si>
  <si>
    <t>Surface totale d'abords aménagée</t>
  </si>
  <si>
    <t>base</t>
  </si>
  <si>
    <t>base + options</t>
  </si>
  <si>
    <t>Surface construite nette *</t>
  </si>
  <si>
    <t>Surface construite brute **</t>
  </si>
  <si>
    <t>Rapport surface construite nette / brute</t>
  </si>
  <si>
    <t>* la surface nette est le cumul des surfaces dédiées aux différentes fonctions et se calcule hors circulations verticales et horizontales (escaliers, couloirs, sas, ascenseurs, etc.), hors murs et cloisons. Attention, si une même surface est utilisée pour deux fonctions différentes, elle n'est comptée qu'une seule fois.</t>
  </si>
  <si>
    <r>
      <t xml:space="preserve">Estimation du coût des travaux (HTVA) </t>
    </r>
    <r>
      <rPr>
        <b/>
        <sz val="8"/>
        <color indexed="10"/>
        <rFont val="Arial Narrow"/>
        <family val="2"/>
      </rPr>
      <t>(attention, pour que l'offre soit considérée comme valable, chaque compétence, hormis l'acoustique et la PEB, pouvant être intégrées dans "architecture", doit se voir estimer un montant de travaux spécifique)</t>
    </r>
  </si>
  <si>
    <t>CONSTRUCTION</t>
  </si>
  <si>
    <t>Architecture, PEB et Acoustique</t>
  </si>
  <si>
    <t>Stabilité</t>
  </si>
  <si>
    <t>SOUS-TOTAL Construction</t>
  </si>
  <si>
    <t>ABORDS</t>
  </si>
  <si>
    <r>
      <t xml:space="preserve">Paysagisme/architecture/urbanisme
</t>
    </r>
    <r>
      <rPr>
        <b/>
        <sz val="8"/>
        <color indexed="10"/>
        <rFont val="Arial Narrow"/>
        <family val="2"/>
      </rPr>
      <t>(préciser la (les) compétence(s) associée(s))</t>
    </r>
  </si>
  <si>
    <t>Plaine de jeux</t>
  </si>
  <si>
    <t>Parc</t>
  </si>
  <si>
    <t>Parkings</t>
  </si>
  <si>
    <t>SOUS-TOTAL Abords</t>
  </si>
  <si>
    <t>TOTAL Projet</t>
  </si>
  <si>
    <t>Enveloppe estimée dans le Cahier des charges =</t>
  </si>
  <si>
    <t>Coût au m² construit brut</t>
  </si>
  <si>
    <t>Coût au m² construit net</t>
  </si>
  <si>
    <t>Coût au m² d'abord aménagé</t>
  </si>
  <si>
    <t>Abords</t>
  </si>
  <si>
    <t>INSTRUCTIONS POUR LA PRE-ANALYSE</t>
  </si>
  <si>
    <t>Préambule</t>
  </si>
  <si>
    <t>En principe, dans les onglets suivants toutes les cellules en bleu doivent être remplies, tandis que celles en noir doivent juste être vérifiées.</t>
  </si>
  <si>
    <t>CET ONGLET SERT DE GUIDE AU REMPLISSAGE DES ONGLETS SUIVANTS, IL NE DOIT PAS ETRE FOURNI AUX MEMBRES DU JURY.</t>
  </si>
  <si>
    <t>Préparation du fichier</t>
  </si>
  <si>
    <t>Cette tâche peut être exécutée par un(e) assistant(e).</t>
  </si>
  <si>
    <t>Adapter les en-tête de chaque onglet en mettant le nom du marché et la date du Comité.</t>
  </si>
  <si>
    <t>Pré-analyse</t>
  </si>
  <si>
    <t>La case "Remarques éventuelles de la Commission technique suite à la pré-analyse" est prévue pour recueillir les observations, doutes, etc. sur l'ensemble du dossier et/ou sur des aspects particuliers (voir aussi la description dans la fiche type).</t>
  </si>
  <si>
    <t>Dans chaque dossier de candidature, mettre un signet à l'emplacement de la note de motivation, de la composition de l'équipe et des références pertinentes. Cela sera utile lors du Jury et lors de la reproduction éventuelle de ces documents.</t>
  </si>
  <si>
    <t>Préparation de la séance du Comité</t>
  </si>
  <si>
    <t>Dans chaque fiche, ligne 2, copier le nom de chaque équipe à partir de l'onglet "Composition des offres" et modifier le numéro d'ordre sur la droite.</t>
  </si>
  <si>
    <t>Dans l'onglet "Comparatif des estimatifs", 
- adapter les listes de compétences et de grands postes budgétaires en fonction de la "Fiche récapitulative offre";
- faire des liens avec les cases correspondantes dans les "Fiches récapitulatives de l'offre" copiées par soumissionnaire</t>
  </si>
  <si>
    <t>Dans l'onglet "Comparatif des données" 
- adapter la liste des fonctions et la quantité demandée dans le CDC en fonction de la "Fiche récapitulative offre";
- faire des liens avec les cases correspondantes dans les "Fiches récapitulatives de l'offre" copiées par soumissionnaire</t>
  </si>
  <si>
    <t>NOTES DE LA COMMISSION TECHNIQUE</t>
  </si>
  <si>
    <t>Dans l'onglet "Trame pour le vote", insérer les noms des membres du jury (cette liste peut être copiée collée depuis le tableau de préanalyse des candidatures) et vérifier que les noms des équipes se soient bien insérés automatiquement à partir de l'onglet "Composition des offres". Effacer les colonnes/lignes en trop. Vérifier la mise en page (un A3 en disposition paysage, plus si besoin).</t>
  </si>
  <si>
    <t>La feuille "Fiche récapitulative offre type" est un exemple. Elle doit être supprimée et remplacée par la feuille "tableau récapitualtif de certaines données de l'offre" vierge annexé au CDC. Y ajouter une colonne à droite pour les remarques de la commission technique. Cette feuille doit être copiée autant de fois qu'il y a d'équipes soumissionnaires.
Effacer les colonnes/lignes en trop. Vérifier la mise en page : s'assurer que la fiche tienne sur une ou plusieurs A4.</t>
  </si>
  <si>
    <t>Dans les comparatifs ( estimatifs et données), mettre en évidence les éventuels sous ou sur estimations, sous ou sur dimensionnements. Apporter d'éventuels éléments explicatifs en note.</t>
  </si>
  <si>
    <t>Les dossiers originaux, les panneaux A0 et, le cas échéant, les maquettes, doivent aussi être tenus à la disposition du Comité.</t>
  </si>
  <si>
    <t>Prévoir un ordinateur, un projecteur et une surface de projection ainsi que de la place "à l'avant" pour l'équipe qui présente.</t>
  </si>
  <si>
    <t>Prendre les offres dans l'ordre déterminé pour le passage à l'oral et remplir l'onglet "Composition des offres" avec le nom de chaque mandataire ou équipe en association momentanée (voir prénalyse candidatures)
Ces noms se mettent à jour automatiquement dans l'onglet "Trame pour le vote". Adapter la liste des documents demandés en fonction du cahier des charges (et ses éventuels compléments suvenus lors des questions-réponses).</t>
  </si>
  <si>
    <t>Nom de l'équipe 1</t>
  </si>
  <si>
    <t>Nom de l'équipe 2</t>
  </si>
  <si>
    <t>Nom de l'équipe 3</t>
  </si>
  <si>
    <t>Nom de l'équipe 4</t>
  </si>
  <si>
    <t>Nom de l'équipe 5</t>
  </si>
  <si>
    <t>IL S'AGIT DU MEME TABLEAU QUE CELUI FORMATE POUR LE MARCHE ET AYANT ÉTÉ ANNEXE AU CAHIER DES CHARGES AFIN D'ETRE COMPLETE PAR LES SOUMISSIONNAIRES - INTRODUIRE ET VERIFIER LES DONNEES DU SOUMISSIONNAIRE - 1 onglet par offre
copier la "Fiche récapitulative de l'offre" telle que formatée pour le marché et annexée au CDC</t>
  </si>
  <si>
    <r>
      <rPr>
        <u/>
        <sz val="10"/>
        <color indexed="62"/>
        <rFont val="Arial Narrow"/>
        <family val="2"/>
      </rPr>
      <t>implantation/paysage/relation au contexte</t>
    </r>
    <r>
      <rPr>
        <sz val="10"/>
        <color indexed="62"/>
        <rFont val="Arial Narrow"/>
        <family val="2"/>
      </rPr>
      <t xml:space="preserve">
xxxxx
</t>
    </r>
    <r>
      <rPr>
        <u/>
        <sz val="10"/>
        <color indexed="62"/>
        <rFont val="Arial Narrow"/>
        <family val="2"/>
      </rPr>
      <t>concept architectural</t>
    </r>
    <r>
      <rPr>
        <sz val="10"/>
        <color indexed="62"/>
        <rFont val="Arial Narrow"/>
        <family val="2"/>
      </rPr>
      <t xml:space="preserve">
xxxxx
</t>
    </r>
    <r>
      <rPr>
        <u/>
        <sz val="10"/>
        <color indexed="62"/>
        <rFont val="Arial Narrow"/>
        <family val="2"/>
      </rPr>
      <t>organisation générale fonctions/flux</t>
    </r>
    <r>
      <rPr>
        <sz val="10"/>
        <color indexed="62"/>
        <rFont val="Arial Narrow"/>
        <family val="2"/>
      </rPr>
      <t xml:space="preserve">
xxxxxxxx</t>
    </r>
  </si>
  <si>
    <t>Adapter la fiche "Composition des offres" au regard des prescriptions du cahier des charges (et éventuelles modifications liées aux échanges de questions-réponses)</t>
  </si>
  <si>
    <t>Pour chacun des membres, préparer un dossier non relié contenant, dans l'ordre : 
- les critères d'attribution (à copier coller depuis le CDC)
- composition des offres (onglet de cette feuille excel)
- les comparatifs (onglets de cette feuille excel)
- équipe par équipe: une copie des planches A0 réduites en format A3 +  fiche récapitulative offre (onglets de cette feuille excel)
Ne passer en A3 qu'en cas d'absolue nécessité (si lisibilité des caractères impossible en A4) car les A3 sont plus difficiles à manipuler en jury.
Pour le Président du jury et la commission technique, ajouter le tableau avec la trame pour le vote (onglet de cette feuille excel)</t>
  </si>
  <si>
    <t>A partir des dossiers remis, remplir, candidature par candidature, chacune des fiches individuelles. 
Pour les commentaires, utiliser le même "ton" pour chaque fiche.
- les surfaces inscrites par le soumissionnaire lui-même dans son propre "tableau récapitualtif de certaines données de l'offre" doivent être vérifiées avant d'être recopies dans la fiche de préanalyse: toutes les surfaces visibles sur le plan ont-elles été comptées? Tous les soumissionnaires comptent-ils bien de la même manière (circulation, etc...) ?; 
- les coûts inscrits par le soumissionnaire lui-même dans son propre "tableau récapitualtif de certaines données de l'offre" doivent être vérifiés avant d'être recopiés dans la fiche de préanalyse: Sommes excel OK? N'y a t il pas d'oubli? Vérifier ce qui est en option. S'agit il bien d'une option ou bien d'un élément indispensable au projet?;
- vérifier, fonction par fonction, que le projet répond aux demandes formulées dans les clauses techniques du CDC (et des éventuels compléments-modifications liés aux échanges questions-réponses), inscrire les éventuelles remarques dans la colonne prévue à cet effet (en noir pour une simple observation ou précision, en rouge si problématique, en vert pour question à poser en séance);
S'il s'agit de corriger ou de modifier des chiffres pour harmoniser, cela peut être fait par la commission technique mais dans une couleur spécifique (inscrire en remarque la modification effectuée et pourquoi);
Enfin, ne pas oublier de recopier les éventuelles remarques du soumissionnaires.</t>
  </si>
  <si>
    <t>Ce travail est exécuté par la Commission technique qui suit le dossier (une ou deux personnes qui travaillent ensemble ou qui se repartissent les tâches, si nombreux).</t>
  </si>
  <si>
    <t>Remplir l'onglet "Composition des offres": 
- le document demandé est présent ou non, suivant le bon format ou non, en profiter pour "post-iter" les différentes notes afin de les retrouver aisément;
- redemander au plus vite les documents manquants (à tous les soumissionnaires en même temps, avec une même deadline) &gt; uniquement possible pour des documents de type administratif: formulaire de soumission incomplet, problème de situation (découverte de faillite ou dettes ONSS), extrait de casier judiciaire, ...
- sur base du formulaire de soumission, remplir les coordonnées et n° de TVA (onglet composition des offres) et la compo de l'équipe (fiches récap); vérifier que compo équipe est bien celle annoncée lors de la sélection qualitative.
- résumer en 1 à 3 lignes (10 lignes max pour note architecturale) le contenu de chaque note</t>
  </si>
  <si>
    <t>Les notes de la commission technique peuvent aussi prendre la forme de questions, qui pourront être posées aux soumissionnaires le jour de la présentation orale. Les mettre en évidence par exemple en vert.</t>
  </si>
  <si>
    <r>
      <t xml:space="preserve">Deux </t>
    </r>
    <r>
      <rPr>
        <b/>
        <sz val="10"/>
        <rFont val="Arial Narrow"/>
        <family val="2"/>
      </rPr>
      <t>panneaux</t>
    </r>
    <r>
      <rPr>
        <sz val="10"/>
        <rFont val="Arial Narrow"/>
        <family val="2"/>
      </rPr>
      <t xml:space="preserve"> rigides de dimension A0:
- implantation, abords au 1/500ème
- schémas d'organisation des flux
- croquis d'intention
- plans, coupes et élévations au 1/200 ème</t>
    </r>
  </si>
  <si>
    <r>
      <t xml:space="preserve">Une </t>
    </r>
    <r>
      <rPr>
        <b/>
        <sz val="10"/>
        <rFont val="Arial Narrow"/>
        <family val="2"/>
      </rPr>
      <t>maquette</t>
    </r>
    <r>
      <rPr>
        <sz val="10"/>
        <rFont val="Arial Narrow"/>
        <family val="2"/>
      </rPr>
      <t xml:space="preserve"> de travail à l'échelle 1/200</t>
    </r>
  </si>
  <si>
    <t>Photos de maquette</t>
  </si>
  <si>
    <r>
      <t xml:space="preserve">Une </t>
    </r>
    <r>
      <rPr>
        <b/>
        <sz val="10"/>
        <rFont val="Arial Narrow"/>
        <family val="2"/>
      </rPr>
      <t>note</t>
    </r>
    <r>
      <rPr>
        <sz val="10"/>
        <rFont val="Arial Narrow"/>
        <family val="2"/>
      </rPr>
      <t xml:space="preserve"> de maximum 2 pages expliquant la philosophie du </t>
    </r>
    <r>
      <rPr>
        <b/>
        <sz val="8"/>
        <rFont val="Arial Narrow"/>
        <family val="2"/>
      </rPr>
      <t>CONCEPT ARCHITECTURAL</t>
    </r>
    <r>
      <rPr>
        <b/>
        <sz val="10"/>
        <rFont val="Arial Narrow"/>
        <family val="2"/>
      </rPr>
      <t xml:space="preserve"> </t>
    </r>
    <r>
      <rPr>
        <sz val="10"/>
        <rFont val="Arial Narrow"/>
        <family val="2"/>
      </rPr>
      <t>et les moyens mis en œuvre pour répondre aux spécificités du projet. Cette note reprend notamment:
- la gestion des flux
- différences entre variantes et offre de base le cas échéant
- des schémas "degrés d'intervention"</t>
    </r>
  </si>
  <si>
    <r>
      <t xml:space="preserve">Une </t>
    </r>
    <r>
      <rPr>
        <b/>
        <sz val="10"/>
        <rFont val="Arial Narrow"/>
        <family val="2"/>
      </rPr>
      <t>note</t>
    </r>
    <r>
      <rPr>
        <sz val="10"/>
        <rFont val="Arial Narrow"/>
        <family val="2"/>
      </rPr>
      <t xml:space="preserve"> de maximum 1 page  relative à la </t>
    </r>
    <r>
      <rPr>
        <b/>
        <sz val="8"/>
        <rFont val="Arial Narrow"/>
        <family val="2"/>
      </rPr>
      <t>STRATEGIE ENERGETIQUE ET ENVIRONNEMENTALE</t>
    </r>
    <r>
      <rPr>
        <sz val="10"/>
        <rFont val="Arial Narrow"/>
        <family val="2"/>
      </rPr>
      <t xml:space="preserve"> de la proposition (en ce compris la </t>
    </r>
    <r>
      <rPr>
        <b/>
        <sz val="8"/>
        <rFont val="Arial Narrow"/>
        <family val="2"/>
      </rPr>
      <t>PEB</t>
    </r>
    <r>
      <rPr>
        <sz val="10"/>
        <rFont val="Arial Narrow"/>
        <family val="2"/>
      </rPr>
      <t>)</t>
    </r>
  </si>
  <si>
    <r>
      <t xml:space="preserve">Une </t>
    </r>
    <r>
      <rPr>
        <b/>
        <sz val="10"/>
        <rFont val="Arial Narrow"/>
        <family val="2"/>
      </rPr>
      <t>note</t>
    </r>
    <r>
      <rPr>
        <sz val="10"/>
        <rFont val="Arial Narrow"/>
        <family val="2"/>
      </rPr>
      <t xml:space="preserve"> relative aux options proposées en matière  </t>
    </r>
    <r>
      <rPr>
        <b/>
        <sz val="8"/>
        <rFont val="Arial Narrow"/>
        <family val="2"/>
      </rPr>
      <t>SCENOGRAPHIE</t>
    </r>
    <r>
      <rPr>
        <sz val="8"/>
        <rFont val="Arial Narrow"/>
        <family val="2"/>
      </rPr>
      <t xml:space="preserve"> / </t>
    </r>
    <r>
      <rPr>
        <b/>
        <sz val="8"/>
        <rFont val="Arial Narrow"/>
        <family val="2"/>
      </rPr>
      <t>RESTAURATION</t>
    </r>
    <r>
      <rPr>
        <sz val="8"/>
        <rFont val="Arial Narrow"/>
        <family val="2"/>
      </rPr>
      <t xml:space="preserve"> / …</t>
    </r>
  </si>
  <si>
    <r>
      <t xml:space="preserve">Une </t>
    </r>
    <r>
      <rPr>
        <b/>
        <sz val="10"/>
        <rFont val="Arial Narrow"/>
        <family val="2"/>
      </rPr>
      <t>note</t>
    </r>
    <r>
      <rPr>
        <sz val="10"/>
        <rFont val="Arial Narrow"/>
        <family val="2"/>
      </rPr>
      <t xml:space="preserve"> ... </t>
    </r>
    <r>
      <rPr>
        <b/>
        <sz val="8"/>
        <rFont val="Arial Narrow"/>
        <family val="2"/>
      </rPr>
      <t>PAYSAGE</t>
    </r>
  </si>
  <si>
    <r>
      <t xml:space="preserve">Une </t>
    </r>
    <r>
      <rPr>
        <b/>
        <sz val="10"/>
        <rFont val="Arial Narrow"/>
        <family val="2"/>
      </rPr>
      <t>note</t>
    </r>
    <r>
      <rPr>
        <sz val="10"/>
        <rFont val="Arial Narrow"/>
        <family val="2"/>
      </rPr>
      <t xml:space="preserve"> ... </t>
    </r>
    <r>
      <rPr>
        <b/>
        <sz val="8"/>
        <rFont val="Arial Narrow"/>
        <family val="2"/>
      </rPr>
      <t>STABILITE</t>
    </r>
  </si>
  <si>
    <r>
      <t xml:space="preserve">Une </t>
    </r>
    <r>
      <rPr>
        <b/>
        <sz val="10"/>
        <rFont val="Arial Narrow"/>
        <family val="2"/>
      </rPr>
      <t>note</t>
    </r>
    <r>
      <rPr>
        <sz val="10"/>
        <rFont val="Arial Narrow"/>
        <family val="2"/>
      </rPr>
      <t xml:space="preserve"> …</t>
    </r>
    <r>
      <rPr>
        <b/>
        <sz val="10"/>
        <rFont val="Arial Narrow"/>
        <family val="2"/>
      </rPr>
      <t xml:space="preserve"> </t>
    </r>
    <r>
      <rPr>
        <b/>
        <sz val="8"/>
        <rFont val="Arial Narrow"/>
        <family val="2"/>
      </rPr>
      <t>TECHNIQUES SPECIALES</t>
    </r>
  </si>
  <si>
    <r>
      <t xml:space="preserve">Une </t>
    </r>
    <r>
      <rPr>
        <b/>
        <sz val="10"/>
        <rFont val="Arial Narrow"/>
        <family val="2"/>
      </rPr>
      <t>note</t>
    </r>
    <r>
      <rPr>
        <sz val="10"/>
        <rFont val="Arial Narrow"/>
        <family val="2"/>
      </rPr>
      <t xml:space="preserve"> … </t>
    </r>
    <r>
      <rPr>
        <b/>
        <sz val="8"/>
        <rFont val="Arial Narrow"/>
        <family val="2"/>
      </rPr>
      <t>ACOUSTIQUE</t>
    </r>
  </si>
  <si>
    <r>
      <t xml:space="preserve">Une </t>
    </r>
    <r>
      <rPr>
        <b/>
        <sz val="10"/>
        <rFont val="Arial Narrow"/>
        <family val="2"/>
      </rPr>
      <t>note</t>
    </r>
    <r>
      <rPr>
        <sz val="10"/>
        <rFont val="Arial Narrow"/>
        <family val="2"/>
      </rPr>
      <t xml:space="preserve"> … </t>
    </r>
    <r>
      <rPr>
        <b/>
        <sz val="8"/>
        <rFont val="Arial Narrow"/>
        <family val="2"/>
      </rPr>
      <t>DESIGN MOBILIER</t>
    </r>
  </si>
  <si>
    <r>
      <t xml:space="preserve">Une </t>
    </r>
    <r>
      <rPr>
        <b/>
        <sz val="10"/>
        <rFont val="Arial Narrow"/>
        <family val="2"/>
      </rPr>
      <t>note</t>
    </r>
    <r>
      <rPr>
        <sz val="10"/>
        <rFont val="Arial Narrow"/>
        <family val="2"/>
      </rPr>
      <t xml:space="preserve"> … </t>
    </r>
    <r>
      <rPr>
        <b/>
        <sz val="8"/>
        <rFont val="Arial Narrow"/>
        <family val="2"/>
      </rPr>
      <t>DESIGN SIGNALETIQUE</t>
    </r>
  </si>
  <si>
    <r>
      <t xml:space="preserve">Une note … d’ </t>
    </r>
    <r>
      <rPr>
        <b/>
        <sz val="8"/>
        <rFont val="Arial Narrow"/>
        <family val="2"/>
      </rPr>
      <t>INTERVENTION DU PLASTICIEN</t>
    </r>
    <r>
      <rPr>
        <sz val="10"/>
        <rFont val="Arial Narrow"/>
        <family val="2"/>
      </rPr>
      <t xml:space="preserve"> qui reprend une ou plusieurs propositions quant au choix de l’artiste auteur de l’œuvre.</t>
    </r>
  </si>
  <si>
    <r>
      <t xml:space="preserve">Une note … sur les </t>
    </r>
    <r>
      <rPr>
        <b/>
        <sz val="8"/>
        <rFont val="Arial Narrow"/>
        <family val="2"/>
      </rPr>
      <t>ASPECTS FINANCIERS</t>
    </r>
    <r>
      <rPr>
        <sz val="10"/>
        <rFont val="Arial Narrow"/>
        <family val="2"/>
      </rPr>
      <t xml:space="preserve"> décrivant notamment:
- options (le cas échéant)
- économie de la proposition (budget travaux / coûts d'exploitation)</t>
    </r>
  </si>
  <si>
    <r>
      <t xml:space="preserve">Le </t>
    </r>
    <r>
      <rPr>
        <b/>
        <sz val="10"/>
        <rFont val="Arial Narrow"/>
        <family val="2"/>
      </rPr>
      <t xml:space="preserve">tableau récapitulatif de l'offre </t>
    </r>
    <r>
      <rPr>
        <sz val="10"/>
        <rFont val="Arial Narrow"/>
        <family val="2"/>
      </rPr>
      <t>(dont format xls)</t>
    </r>
  </si>
  <si>
    <r>
      <t xml:space="preserve">Les documents identifient-ils clairement (le cas échéant):
</t>
    </r>
    <r>
      <rPr>
        <b/>
        <sz val="10"/>
        <rFont val="Arial Narrow"/>
        <family val="2"/>
      </rPr>
      <t>phases // options // variantes</t>
    </r>
    <r>
      <rPr>
        <sz val="10"/>
        <rFont val="Arial Narrow"/>
        <family val="2"/>
      </rPr>
      <t xml:space="preserve"> ?</t>
    </r>
  </si>
  <si>
    <r>
      <t>Respect du nombre maximal d'</t>
    </r>
    <r>
      <rPr>
        <b/>
        <sz val="10"/>
        <rFont val="Arial Narrow"/>
        <family val="2"/>
      </rPr>
      <t>images de synthèse</t>
    </r>
    <r>
      <rPr>
        <sz val="10"/>
        <rFont val="Arial Narrow"/>
        <family val="2"/>
      </rPr>
      <t>?</t>
    </r>
  </si>
  <si>
    <r>
      <t xml:space="preserve">Attestation de </t>
    </r>
    <r>
      <rPr>
        <b/>
        <sz val="10"/>
        <rFont val="Arial Narrow"/>
        <family val="2"/>
      </rPr>
      <t>pouvoir de signature</t>
    </r>
  </si>
  <si>
    <r>
      <rPr>
        <b/>
        <sz val="10"/>
        <rFont val="Arial Narrow"/>
        <family val="2"/>
      </rPr>
      <t>Formulaire de soumission</t>
    </r>
    <r>
      <rPr>
        <sz val="10"/>
        <rFont val="Arial Narrow"/>
        <family val="2"/>
      </rPr>
      <t xml:space="preserve"> complété et signé  (par le soumissionnaire ou son mandataire en cas de groupement)</t>
    </r>
  </si>
  <si>
    <r>
      <rPr>
        <b/>
        <sz val="10"/>
        <rFont val="Arial Narrow"/>
        <family val="2"/>
      </rPr>
      <t>Informations</t>
    </r>
    <r>
      <rPr>
        <sz val="10"/>
        <rFont val="Arial Narrow"/>
        <family val="2"/>
      </rPr>
      <t xml:space="preserve"> (coordonnées, compétence, DUME le cas échéant) pour tous les opérateurs économiques; équipe </t>
    </r>
    <r>
      <rPr>
        <b/>
        <sz val="10"/>
        <rFont val="Arial Narrow"/>
        <family val="2"/>
      </rPr>
      <t>conforme</t>
    </r>
    <r>
      <rPr>
        <sz val="10"/>
        <rFont val="Arial Narrow"/>
        <family val="2"/>
      </rPr>
      <t xml:space="preserve"> à la candidature?</t>
    </r>
  </si>
  <si>
    <t>Documents de l'offre</t>
  </si>
  <si>
    <r>
      <t xml:space="preserve">Note reprenant les </t>
    </r>
    <r>
      <rPr>
        <b/>
        <sz val="10"/>
        <rFont val="Arial Narrow"/>
        <family val="2"/>
      </rPr>
      <t>remarques</t>
    </r>
    <r>
      <rPr>
        <sz val="10"/>
        <rFont val="Arial Narrow"/>
        <family val="2"/>
      </rPr>
      <t xml:space="preserve"> sur le CSC le cas échéant</t>
    </r>
  </si>
  <si>
    <t>Remarques de la commission technique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</si>
</sst>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 [$€]_-;\-* #,##0.00\ [$€]_-;_-* &quot;-&quot;??\ [$€]_-;_-@_-"/>
    <numFmt numFmtId="165" formatCode="#,##0\ &quot;€&quot;"/>
    <numFmt numFmtId="166" formatCode="0\ &quot;m²&quot;"/>
    <numFmt numFmtId="167" formatCode="0.0%"/>
    <numFmt numFmtId="168" formatCode="#,##0.0\ &quot;€&quot;"/>
  </numFmts>
  <fonts count="47" x14ac:knownFonts="1">
    <font>
      <sz val="10"/>
      <name val="Arial"/>
    </font>
    <font>
      <sz val="10"/>
      <name val="Arial"/>
      <family val="2"/>
    </font>
    <font>
      <sz val="8"/>
      <name val="Arial"/>
      <family val="2"/>
    </font>
    <font>
      <b/>
      <sz val="10"/>
      <color indexed="10"/>
      <name val="Arial"/>
      <family val="2"/>
    </font>
    <font>
      <sz val="12"/>
      <name val="Arial"/>
      <family val="2"/>
    </font>
    <font>
      <sz val="10"/>
      <name val="Arial Narrow"/>
      <family val="2"/>
    </font>
    <font>
      <b/>
      <sz val="14"/>
      <name val="Arial Narrow"/>
      <family val="2"/>
    </font>
    <font>
      <b/>
      <sz val="12"/>
      <name val="Arial Narrow"/>
      <family val="2"/>
    </font>
    <font>
      <b/>
      <sz val="10"/>
      <name val="Arial Narrow"/>
      <family val="2"/>
    </font>
    <font>
      <sz val="11"/>
      <name val="Arial Narrow"/>
      <family val="2"/>
    </font>
    <font>
      <sz val="10"/>
      <color indexed="62"/>
      <name val="Arial Narrow"/>
      <family val="2"/>
    </font>
    <font>
      <b/>
      <sz val="14"/>
      <color indexed="62"/>
      <name val="Arial Narrow"/>
      <family val="2"/>
    </font>
    <font>
      <b/>
      <sz val="10"/>
      <color indexed="62"/>
      <name val="Arial Narrow"/>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62"/>
      <name val="Arial Narrow"/>
      <family val="2"/>
    </font>
    <font>
      <b/>
      <sz val="8"/>
      <color indexed="10"/>
      <name val="Arial Narrow"/>
      <family val="2"/>
    </font>
    <font>
      <b/>
      <sz val="8"/>
      <color indexed="81"/>
      <name val="Tahoma"/>
      <family val="2"/>
    </font>
    <font>
      <sz val="8"/>
      <color indexed="81"/>
      <name val="Tahoma"/>
      <family val="2"/>
    </font>
    <font>
      <b/>
      <sz val="11"/>
      <name val="Arial Narrow"/>
      <family val="2"/>
    </font>
    <font>
      <sz val="8"/>
      <name val="Arial Narrow"/>
      <family val="2"/>
    </font>
    <font>
      <b/>
      <sz val="8"/>
      <name val="Arial Narrow"/>
      <family val="2"/>
    </font>
    <font>
      <sz val="9"/>
      <color indexed="81"/>
      <name val="Tahoma"/>
      <family val="2"/>
    </font>
    <font>
      <b/>
      <sz val="9"/>
      <color indexed="81"/>
      <name val="Tahoma"/>
      <family val="2"/>
    </font>
    <font>
      <sz val="16"/>
      <name val="Arial Narrow"/>
      <family val="2"/>
    </font>
    <font>
      <b/>
      <sz val="16"/>
      <name val="Arial Narrow"/>
      <family val="2"/>
    </font>
    <font>
      <sz val="10"/>
      <name val="Arial"/>
      <family val="2"/>
    </font>
    <font>
      <b/>
      <sz val="10"/>
      <name val="Arial"/>
      <family val="2"/>
    </font>
    <font>
      <b/>
      <u/>
      <sz val="10"/>
      <name val="Arial"/>
      <family val="2"/>
    </font>
    <font>
      <u/>
      <sz val="10"/>
      <name val="Arial"/>
      <family val="2"/>
    </font>
    <font>
      <i/>
      <sz val="10"/>
      <color indexed="62"/>
      <name val="Arial Narrow"/>
      <family val="2"/>
    </font>
    <font>
      <u/>
      <sz val="10"/>
      <color indexed="62"/>
      <name val="Arial Narrow"/>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22"/>
        <bgColor indexed="64"/>
      </patternFill>
    </fill>
    <fill>
      <patternFill patternType="solid">
        <fgColor indexed="31"/>
        <bgColor indexed="64"/>
      </patternFill>
    </fill>
    <fill>
      <patternFill patternType="solid">
        <fgColor indexed="11"/>
        <bgColor indexed="64"/>
      </patternFill>
    </fill>
    <fill>
      <patternFill patternType="solid">
        <fgColor indexed="43"/>
        <bgColor indexed="64"/>
      </patternFill>
    </fill>
  </fills>
  <borders count="113">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style="medium">
        <color indexed="64"/>
      </right>
      <top style="medium">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top/>
      <bottom style="medium">
        <color indexed="64"/>
      </bottom>
      <diagonal/>
    </border>
    <border>
      <left/>
      <right/>
      <top/>
      <bottom style="medium">
        <color indexed="64"/>
      </bottom>
      <diagonal/>
    </border>
    <border>
      <left/>
      <right style="hair">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hair">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style="medium">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ck">
        <color indexed="64"/>
      </top>
      <bottom style="thick">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style="hair">
        <color indexed="64"/>
      </left>
      <right/>
      <top style="medium">
        <color indexed="64"/>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thin">
        <color indexed="64"/>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hair">
        <color indexed="64"/>
      </right>
      <top style="medium">
        <color indexed="64"/>
      </top>
      <bottom/>
      <diagonal/>
    </border>
    <border>
      <left/>
      <right style="hair">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bottom style="thin">
        <color indexed="64"/>
      </bottom>
      <diagonal/>
    </border>
  </borders>
  <cellStyleXfs count="45">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0" borderId="2" applyNumberFormat="0" applyFill="0" applyAlignment="0" applyProtection="0"/>
    <xf numFmtId="0" fontId="1" fillId="21" borderId="3" applyNumberFormat="0" applyFont="0" applyAlignment="0" applyProtection="0"/>
    <xf numFmtId="0" fontId="18" fillId="7" borderId="1" applyNumberFormat="0" applyAlignment="0" applyProtection="0"/>
    <xf numFmtId="164" fontId="1" fillId="0" borderId="0" applyFont="0" applyFill="0" applyBorder="0" applyAlignment="0" applyProtection="0"/>
    <xf numFmtId="0" fontId="19" fillId="3" borderId="0" applyNumberFormat="0" applyBorder="0" applyAlignment="0" applyProtection="0"/>
    <xf numFmtId="0" fontId="20" fillId="22" borderId="0" applyNumberFormat="0" applyBorder="0" applyAlignment="0" applyProtection="0"/>
    <xf numFmtId="0" fontId="41" fillId="0" borderId="0"/>
    <xf numFmtId="9" fontId="1" fillId="0" borderId="0" applyFont="0" applyFill="0" applyBorder="0" applyAlignment="0" applyProtection="0"/>
    <xf numFmtId="0" fontId="21" fillId="4" borderId="0" applyNumberFormat="0" applyBorder="0" applyAlignment="0" applyProtection="0"/>
    <xf numFmtId="0" fontId="22" fillId="20" borderId="4"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cellStyleXfs>
  <cellXfs count="335">
    <xf numFmtId="0" fontId="0" fillId="0" borderId="0" xfId="0"/>
    <xf numFmtId="0" fontId="0" fillId="0" borderId="0" xfId="0" applyFill="1" applyBorder="1"/>
    <xf numFmtId="0" fontId="3" fillId="0" borderId="0" xfId="0" applyFont="1" applyFill="1" applyBorder="1" applyAlignment="1">
      <alignment horizontal="center"/>
    </xf>
    <xf numFmtId="0" fontId="4" fillId="0" borderId="0" xfId="0" applyFont="1" applyFill="1" applyBorder="1" applyAlignment="1">
      <alignment horizontal="center" vertical="center" wrapText="1"/>
    </xf>
    <xf numFmtId="0" fontId="5" fillId="24" borderId="0" xfId="0" applyFont="1" applyFill="1" applyAlignment="1">
      <alignment vertical="top" wrapText="1"/>
    </xf>
    <xf numFmtId="0" fontId="5" fillId="24" borderId="0" xfId="0" applyFont="1" applyFill="1" applyBorder="1" applyAlignment="1">
      <alignment vertical="top" wrapText="1"/>
    </xf>
    <xf numFmtId="0" fontId="5" fillId="24" borderId="0" xfId="0" applyFont="1" applyFill="1" applyAlignment="1">
      <alignment vertical="center"/>
    </xf>
    <xf numFmtId="0" fontId="6" fillId="24" borderId="0" xfId="0" applyFont="1" applyFill="1" applyAlignment="1">
      <alignment vertical="center" wrapText="1"/>
    </xf>
    <xf numFmtId="0" fontId="6" fillId="0" borderId="10" xfId="0" applyFont="1" applyFill="1" applyBorder="1" applyAlignment="1">
      <alignment horizontal="right" vertical="center" wrapText="1"/>
    </xf>
    <xf numFmtId="0" fontId="6" fillId="0" borderId="0" xfId="0" applyFont="1" applyFill="1" applyAlignment="1">
      <alignment vertical="center"/>
    </xf>
    <xf numFmtId="0" fontId="5" fillId="0" borderId="0" xfId="0" applyFont="1" applyFill="1" applyBorder="1" applyAlignment="1">
      <alignment vertical="top" wrapText="1"/>
    </xf>
    <xf numFmtId="0" fontId="5" fillId="0" borderId="0" xfId="0" applyFont="1" applyFill="1" applyBorder="1" applyAlignment="1">
      <alignment horizontal="center" vertical="top" wrapText="1"/>
    </xf>
    <xf numFmtId="0" fontId="5" fillId="0" borderId="0" xfId="0" quotePrefix="1" applyFont="1" applyFill="1" applyBorder="1" applyAlignment="1">
      <alignment horizontal="center" vertical="top" wrapText="1"/>
    </xf>
    <xf numFmtId="0" fontId="5" fillId="0" borderId="0" xfId="0" applyFont="1" applyFill="1" applyAlignment="1">
      <alignment vertical="top" wrapText="1"/>
    </xf>
    <xf numFmtId="0" fontId="5" fillId="0" borderId="0" xfId="0" applyFont="1" applyFill="1" applyAlignment="1">
      <alignment vertical="center"/>
    </xf>
    <xf numFmtId="0" fontId="7" fillId="24" borderId="0" xfId="0" applyFont="1" applyFill="1" applyAlignment="1">
      <alignment horizontal="center" vertical="top" wrapText="1"/>
    </xf>
    <xf numFmtId="0" fontId="7" fillId="0" borderId="0" xfId="0" applyFont="1" applyFill="1" applyAlignment="1">
      <alignment vertical="center"/>
    </xf>
    <xf numFmtId="0" fontId="8" fillId="24" borderId="0" xfId="0" applyFont="1" applyFill="1" applyAlignment="1">
      <alignment horizontal="center" vertical="top" wrapText="1"/>
    </xf>
    <xf numFmtId="0" fontId="8" fillId="0" borderId="0" xfId="0" applyFont="1" applyFill="1" applyAlignment="1">
      <alignment vertical="center"/>
    </xf>
    <xf numFmtId="0" fontId="5" fillId="24" borderId="0" xfId="0" applyFont="1" applyFill="1" applyBorder="1" applyAlignment="1">
      <alignment vertical="center"/>
    </xf>
    <xf numFmtId="0" fontId="5" fillId="0" borderId="0" xfId="0" applyFont="1" applyFill="1" applyBorder="1" applyAlignment="1">
      <alignment vertical="center"/>
    </xf>
    <xf numFmtId="0" fontId="8" fillId="0" borderId="0" xfId="0" applyFont="1" applyFill="1" applyBorder="1" applyAlignment="1">
      <alignment vertical="center"/>
    </xf>
    <xf numFmtId="10" fontId="5" fillId="0" borderId="11" xfId="34" applyNumberFormat="1" applyFont="1" applyFill="1" applyBorder="1" applyAlignment="1">
      <alignment vertical="top" wrapText="1"/>
    </xf>
    <xf numFmtId="0" fontId="8" fillId="0" borderId="12" xfId="0" applyFont="1" applyFill="1" applyBorder="1" applyAlignment="1">
      <alignment horizontal="center" wrapText="1"/>
    </xf>
    <xf numFmtId="0" fontId="8" fillId="0" borderId="13" xfId="0" applyFont="1" applyFill="1" applyBorder="1" applyAlignment="1">
      <alignment horizontal="center" wrapText="1"/>
    </xf>
    <xf numFmtId="165" fontId="5" fillId="0" borderId="14" xfId="0" applyNumberFormat="1" applyFont="1" applyFill="1" applyBorder="1" applyAlignment="1">
      <alignment vertical="top" wrapText="1"/>
    </xf>
    <xf numFmtId="10" fontId="5" fillId="0" borderId="15" xfId="0" applyNumberFormat="1" applyFont="1" applyFill="1" applyBorder="1" applyAlignment="1">
      <alignment vertical="top" wrapText="1"/>
    </xf>
    <xf numFmtId="10" fontId="8" fillId="0" borderId="15" xfId="0" applyNumberFormat="1" applyFont="1" applyFill="1" applyBorder="1" applyAlignment="1">
      <alignment vertical="top" wrapText="1"/>
    </xf>
    <xf numFmtId="165" fontId="8" fillId="0" borderId="16" xfId="0" applyNumberFormat="1" applyFont="1" applyFill="1" applyBorder="1" applyAlignment="1">
      <alignment vertical="top" wrapText="1"/>
    </xf>
    <xf numFmtId="0" fontId="5" fillId="0" borderId="0" xfId="0" applyFont="1" applyFill="1" applyBorder="1"/>
    <xf numFmtId="165" fontId="8" fillId="0" borderId="11" xfId="0" applyNumberFormat="1" applyFont="1" applyFill="1" applyBorder="1" applyAlignment="1">
      <alignment horizontal="right" vertical="top" wrapText="1"/>
    </xf>
    <xf numFmtId="0" fontId="8" fillId="24" borderId="0" xfId="0" applyFont="1" applyFill="1" applyBorder="1" applyAlignment="1">
      <alignment vertical="center" wrapText="1"/>
    </xf>
    <xf numFmtId="165" fontId="5" fillId="0" borderId="17" xfId="0" applyNumberFormat="1" applyFont="1" applyFill="1" applyBorder="1" applyAlignment="1">
      <alignment horizontal="right" vertical="top" wrapText="1"/>
    </xf>
    <xf numFmtId="165" fontId="5" fillId="0" borderId="18" xfId="0" applyNumberFormat="1" applyFont="1" applyFill="1" applyBorder="1" applyAlignment="1">
      <alignment horizontal="right" vertical="top" wrapText="1"/>
    </xf>
    <xf numFmtId="165" fontId="5" fillId="0" borderId="19" xfId="0" applyNumberFormat="1" applyFont="1" applyFill="1" applyBorder="1" applyAlignment="1">
      <alignment horizontal="right" vertical="top" wrapText="1"/>
    </xf>
    <xf numFmtId="166" fontId="5" fillId="0" borderId="20" xfId="0" applyNumberFormat="1" applyFont="1" applyFill="1" applyBorder="1" applyAlignment="1">
      <alignment horizontal="right" vertical="top" wrapText="1"/>
    </xf>
    <xf numFmtId="165" fontId="8" fillId="0" borderId="21" xfId="0" applyNumberFormat="1" applyFont="1" applyFill="1" applyBorder="1" applyAlignment="1">
      <alignment horizontal="right" vertical="top" wrapText="1"/>
    </xf>
    <xf numFmtId="0" fontId="6" fillId="24" borderId="0" xfId="0" applyFont="1" applyFill="1" applyAlignment="1">
      <alignment vertical="center"/>
    </xf>
    <xf numFmtId="0" fontId="7" fillId="24" borderId="0" xfId="0" applyFont="1" applyFill="1" applyAlignment="1">
      <alignment vertical="center"/>
    </xf>
    <xf numFmtId="0" fontId="8" fillId="24" borderId="0" xfId="0" applyFont="1" applyFill="1" applyAlignment="1">
      <alignment vertical="center"/>
    </xf>
    <xf numFmtId="0" fontId="8" fillId="24" borderId="0" xfId="0" applyFont="1" applyFill="1" applyBorder="1" applyAlignment="1">
      <alignment vertical="center"/>
    </xf>
    <xf numFmtId="10" fontId="10" fillId="0" borderId="11" xfId="0" applyNumberFormat="1" applyFont="1" applyFill="1" applyBorder="1" applyAlignment="1">
      <alignment vertical="top" wrapText="1"/>
    </xf>
    <xf numFmtId="165" fontId="10" fillId="0" borderId="19" xfId="0" applyNumberFormat="1" applyFont="1" applyFill="1" applyBorder="1" applyAlignment="1">
      <alignment horizontal="right" vertical="top" wrapText="1"/>
    </xf>
    <xf numFmtId="165" fontId="10" fillId="0" borderId="17" xfId="0" applyNumberFormat="1" applyFont="1" applyFill="1" applyBorder="1" applyAlignment="1">
      <alignment horizontal="right" vertical="top" wrapText="1"/>
    </xf>
    <xf numFmtId="165" fontId="10" fillId="0" borderId="18" xfId="0" applyNumberFormat="1" applyFont="1" applyFill="1" applyBorder="1" applyAlignment="1">
      <alignment horizontal="right" vertical="top" wrapText="1"/>
    </xf>
    <xf numFmtId="166" fontId="10" fillId="0" borderId="20" xfId="0" applyNumberFormat="1" applyFont="1" applyFill="1" applyBorder="1" applyAlignment="1">
      <alignment horizontal="right" vertical="top" wrapText="1"/>
    </xf>
    <xf numFmtId="0" fontId="5" fillId="24" borderId="0" xfId="0" applyFont="1" applyFill="1" applyBorder="1" applyAlignment="1">
      <alignment wrapText="1"/>
    </xf>
    <xf numFmtId="0" fontId="5" fillId="24" borderId="0" xfId="0" applyFont="1" applyFill="1" applyBorder="1" applyAlignment="1"/>
    <xf numFmtId="0" fontId="5" fillId="0" borderId="0" xfId="0" applyFont="1" applyFill="1" applyBorder="1" applyAlignment="1"/>
    <xf numFmtId="0" fontId="10" fillId="0" borderId="11" xfId="0" applyFont="1" applyFill="1" applyBorder="1" applyAlignment="1">
      <alignment horizontal="center" vertical="top" wrapText="1"/>
    </xf>
    <xf numFmtId="0" fontId="8" fillId="0" borderId="23" xfId="0" applyFont="1" applyFill="1" applyBorder="1" applyAlignment="1">
      <alignment horizontal="center" wrapText="1"/>
    </xf>
    <xf numFmtId="0" fontId="10" fillId="0" borderId="14" xfId="0" applyFont="1" applyFill="1" applyBorder="1" applyAlignment="1">
      <alignment vertical="top" wrapText="1"/>
    </xf>
    <xf numFmtId="0" fontId="10" fillId="0" borderId="11" xfId="0" applyFont="1" applyFill="1" applyBorder="1" applyAlignment="1">
      <alignment horizontal="center" vertical="top" shrinkToFit="1"/>
    </xf>
    <xf numFmtId="0" fontId="5" fillId="0" borderId="25" xfId="0" applyFont="1" applyFill="1" applyBorder="1" applyAlignment="1">
      <alignment vertical="center"/>
    </xf>
    <xf numFmtId="0" fontId="5" fillId="0" borderId="26" xfId="0" applyFont="1" applyFill="1" applyBorder="1" applyAlignment="1">
      <alignment vertical="center"/>
    </xf>
    <xf numFmtId="0" fontId="8" fillId="0" borderId="27" xfId="0" applyFont="1" applyFill="1" applyBorder="1" applyAlignment="1">
      <alignment horizontal="center" wrapText="1"/>
    </xf>
    <xf numFmtId="0" fontId="8" fillId="0" borderId="28" xfId="0" applyFont="1" applyFill="1" applyBorder="1" applyAlignment="1">
      <alignment horizontal="center" wrapText="1"/>
    </xf>
    <xf numFmtId="10" fontId="8" fillId="0" borderId="29" xfId="0" applyNumberFormat="1" applyFont="1" applyFill="1" applyBorder="1" applyAlignment="1">
      <alignment vertical="top" wrapText="1"/>
    </xf>
    <xf numFmtId="0" fontId="7" fillId="25" borderId="30" xfId="0" applyFont="1" applyFill="1" applyBorder="1" applyAlignment="1">
      <alignment horizontal="center" vertical="top" wrapText="1"/>
    </xf>
    <xf numFmtId="0" fontId="5" fillId="0" borderId="0" xfId="0" applyFont="1" applyFill="1"/>
    <xf numFmtId="0" fontId="8" fillId="0" borderId="31" xfId="0" applyFont="1" applyFill="1" applyBorder="1" applyAlignment="1">
      <alignment horizontal="center"/>
    </xf>
    <xf numFmtId="0" fontId="5" fillId="0" borderId="32" xfId="0" applyFont="1" applyFill="1" applyBorder="1" applyAlignment="1">
      <alignment horizontal="center" vertical="top" wrapText="1"/>
    </xf>
    <xf numFmtId="0" fontId="30" fillId="0" borderId="33" xfId="0" applyFont="1" applyFill="1" applyBorder="1" applyAlignment="1">
      <alignment horizontal="center" vertical="center" wrapText="1"/>
    </xf>
    <xf numFmtId="0" fontId="5" fillId="0" borderId="33" xfId="0" applyFont="1" applyFill="1" applyBorder="1"/>
    <xf numFmtId="0" fontId="9" fillId="0" borderId="33" xfId="0" applyFont="1" applyFill="1" applyBorder="1" applyAlignment="1">
      <alignment horizontal="center" vertical="center"/>
    </xf>
    <xf numFmtId="0" fontId="9" fillId="0" borderId="33"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0" fillId="0" borderId="0" xfId="0" applyFill="1" applyBorder="1" applyAlignment="1">
      <alignment horizontal="center" vertical="center" wrapText="1"/>
    </xf>
    <xf numFmtId="0" fontId="12" fillId="24" borderId="0" xfId="0" applyFont="1" applyFill="1" applyBorder="1" applyAlignment="1">
      <alignment wrapText="1"/>
    </xf>
    <xf numFmtId="0" fontId="12" fillId="24" borderId="0" xfId="0" applyFont="1" applyFill="1" applyBorder="1" applyAlignment="1">
      <alignment vertical="center" wrapText="1"/>
    </xf>
    <xf numFmtId="0" fontId="10" fillId="24" borderId="0" xfId="0" applyFont="1" applyFill="1" applyBorder="1" applyAlignment="1">
      <alignment vertical="top" wrapText="1"/>
    </xf>
    <xf numFmtId="0" fontId="10" fillId="24" borderId="0" xfId="0" applyFont="1" applyFill="1" applyBorder="1" applyAlignment="1">
      <alignment vertical="center" wrapText="1"/>
    </xf>
    <xf numFmtId="167" fontId="8" fillId="0" borderId="34" xfId="0" applyNumberFormat="1" applyFont="1" applyFill="1" applyBorder="1" applyAlignment="1">
      <alignment horizontal="left" vertical="top" wrapText="1"/>
    </xf>
    <xf numFmtId="167" fontId="8" fillId="0" borderId="35" xfId="0" applyNumberFormat="1" applyFont="1" applyFill="1" applyBorder="1" applyAlignment="1">
      <alignment horizontal="left" vertical="top" wrapText="1"/>
    </xf>
    <xf numFmtId="167" fontId="8" fillId="0" borderId="34" xfId="0" applyNumberFormat="1" applyFont="1" applyFill="1" applyBorder="1" applyAlignment="1">
      <alignment horizontal="right" vertical="top" wrapText="1"/>
    </xf>
    <xf numFmtId="167" fontId="8" fillId="0" borderId="35" xfId="0" applyNumberFormat="1" applyFont="1" applyFill="1" applyBorder="1" applyAlignment="1">
      <alignment horizontal="right" vertical="top" wrapText="1"/>
    </xf>
    <xf numFmtId="167" fontId="5" fillId="0" borderId="0" xfId="0" applyNumberFormat="1" applyFont="1" applyFill="1" applyAlignment="1">
      <alignment vertical="top" wrapText="1"/>
    </xf>
    <xf numFmtId="168" fontId="8" fillId="0" borderId="10" xfId="0" applyNumberFormat="1" applyFont="1" applyFill="1" applyBorder="1" applyAlignment="1">
      <alignment horizontal="right" vertical="top" wrapText="1"/>
    </xf>
    <xf numFmtId="167" fontId="5" fillId="0" borderId="0" xfId="0" applyNumberFormat="1" applyFont="1" applyFill="1" applyAlignment="1">
      <alignment vertical="center"/>
    </xf>
    <xf numFmtId="0" fontId="5" fillId="26" borderId="0" xfId="0" applyFont="1" applyFill="1" applyAlignment="1">
      <alignment vertical="top" wrapText="1"/>
    </xf>
    <xf numFmtId="0" fontId="5" fillId="26" borderId="0" xfId="0" applyFont="1" applyFill="1" applyAlignment="1">
      <alignment vertical="center"/>
    </xf>
    <xf numFmtId="0" fontId="8" fillId="0" borderId="12" xfId="0" applyFont="1" applyFill="1" applyBorder="1" applyAlignment="1">
      <alignment wrapText="1"/>
    </xf>
    <xf numFmtId="0" fontId="8" fillId="0" borderId="13" xfId="0" applyFont="1" applyFill="1" applyBorder="1" applyAlignment="1">
      <alignment wrapText="1"/>
    </xf>
    <xf numFmtId="167" fontId="8" fillId="0" borderId="36" xfId="0" applyNumberFormat="1" applyFont="1" applyFill="1" applyBorder="1" applyAlignment="1">
      <alignment horizontal="right" vertical="top" wrapText="1"/>
    </xf>
    <xf numFmtId="167" fontId="8" fillId="0" borderId="37" xfId="0" applyNumberFormat="1" applyFont="1" applyFill="1" applyBorder="1" applyAlignment="1">
      <alignment horizontal="right" vertical="top" wrapText="1"/>
    </xf>
    <xf numFmtId="168" fontId="8" fillId="0" borderId="38" xfId="0" applyNumberFormat="1" applyFont="1" applyFill="1" applyBorder="1" applyAlignment="1">
      <alignment horizontal="right" vertical="top" wrapText="1"/>
    </xf>
    <xf numFmtId="0" fontId="5" fillId="27" borderId="0" xfId="0" applyFont="1" applyFill="1" applyBorder="1" applyAlignment="1">
      <alignment horizontal="center" vertical="top" wrapText="1"/>
    </xf>
    <xf numFmtId="0" fontId="10" fillId="0" borderId="39" xfId="0" applyFont="1" applyFill="1" applyBorder="1" applyAlignment="1">
      <alignment horizontal="center" vertical="top" wrapText="1"/>
    </xf>
    <xf numFmtId="166" fontId="10" fillId="0" borderId="12" xfId="0" applyNumberFormat="1" applyFont="1" applyFill="1" applyBorder="1" applyAlignment="1">
      <alignment horizontal="center" vertical="top" wrapText="1"/>
    </xf>
    <xf numFmtId="166" fontId="10" fillId="0" borderId="15" xfId="0" applyNumberFormat="1" applyFont="1" applyFill="1" applyBorder="1" applyAlignment="1">
      <alignment horizontal="center" vertical="top" wrapText="1"/>
    </xf>
    <xf numFmtId="9" fontId="5" fillId="0" borderId="12" xfId="34" applyFont="1" applyFill="1" applyBorder="1" applyAlignment="1">
      <alignment horizontal="center" vertical="top" wrapText="1"/>
    </xf>
    <xf numFmtId="9" fontId="5" fillId="0" borderId="26" xfId="34" applyFont="1" applyFill="1" applyBorder="1" applyAlignment="1">
      <alignment horizontal="center" vertical="top" wrapText="1"/>
    </xf>
    <xf numFmtId="165" fontId="34" fillId="0" borderId="40" xfId="0" applyNumberFormat="1" applyFont="1" applyFill="1" applyBorder="1" applyAlignment="1">
      <alignment horizontal="right" vertical="center" wrapText="1"/>
    </xf>
    <xf numFmtId="165" fontId="34" fillId="0" borderId="11" xfId="0" applyNumberFormat="1" applyFont="1" applyFill="1" applyBorder="1" applyAlignment="1">
      <alignment horizontal="right" vertical="center" wrapText="1"/>
    </xf>
    <xf numFmtId="0" fontId="9" fillId="0" borderId="41" xfId="0" applyFont="1" applyFill="1" applyBorder="1" applyAlignment="1">
      <alignment vertical="center"/>
    </xf>
    <xf numFmtId="0" fontId="5" fillId="0" borderId="42" xfId="0" applyFont="1" applyFill="1" applyBorder="1" applyAlignment="1">
      <alignment vertical="center"/>
    </xf>
    <xf numFmtId="165" fontId="6" fillId="0" borderId="26" xfId="0" applyNumberFormat="1" applyFont="1" applyFill="1" applyBorder="1" applyAlignment="1">
      <alignment vertical="top" wrapText="1"/>
    </xf>
    <xf numFmtId="0" fontId="5" fillId="0" borderId="26" xfId="0" applyFont="1" applyFill="1" applyBorder="1" applyAlignment="1">
      <alignment horizontal="center" vertical="top" wrapText="1"/>
    </xf>
    <xf numFmtId="165" fontId="5" fillId="27" borderId="0" xfId="0" applyNumberFormat="1" applyFont="1" applyFill="1" applyBorder="1" applyAlignment="1">
      <alignment vertical="top" wrapText="1"/>
    </xf>
    <xf numFmtId="165" fontId="6" fillId="0" borderId="0" xfId="0" applyNumberFormat="1" applyFont="1" applyFill="1" applyBorder="1" applyAlignment="1">
      <alignment vertical="top" wrapText="1"/>
    </xf>
    <xf numFmtId="165" fontId="8" fillId="0" borderId="37" xfId="0" applyNumberFormat="1" applyFont="1" applyFill="1" applyBorder="1" applyAlignment="1">
      <alignment horizontal="right" vertical="top" wrapText="1"/>
    </xf>
    <xf numFmtId="0" fontId="8" fillId="0" borderId="43" xfId="0" applyFont="1" applyFill="1" applyBorder="1" applyAlignment="1">
      <alignment horizontal="center" wrapText="1"/>
    </xf>
    <xf numFmtId="165" fontId="8" fillId="0" borderId="44" xfId="0" applyNumberFormat="1" applyFont="1" applyFill="1" applyBorder="1" applyAlignment="1">
      <alignment horizontal="right" vertical="top" wrapText="1"/>
    </xf>
    <xf numFmtId="165" fontId="8" fillId="0" borderId="33" xfId="0" applyNumberFormat="1" applyFont="1" applyFill="1" applyBorder="1" applyAlignment="1">
      <alignment horizontal="right" vertical="top" wrapText="1"/>
    </xf>
    <xf numFmtId="165" fontId="8" fillId="0" borderId="45" xfId="0" applyNumberFormat="1" applyFont="1" applyFill="1" applyBorder="1" applyAlignment="1">
      <alignment horizontal="right" vertical="top" wrapText="1"/>
    </xf>
    <xf numFmtId="0" fontId="8" fillId="0" borderId="46" xfId="0" applyFont="1" applyFill="1" applyBorder="1" applyAlignment="1">
      <alignment horizontal="center" wrapText="1"/>
    </xf>
    <xf numFmtId="0" fontId="8" fillId="0" borderId="47" xfId="0" applyFont="1" applyFill="1" applyBorder="1" applyAlignment="1">
      <alignment horizontal="center" wrapText="1"/>
    </xf>
    <xf numFmtId="167" fontId="39" fillId="0" borderId="0" xfId="0" applyNumberFormat="1" applyFont="1" applyFill="1" applyAlignment="1">
      <alignment vertical="top" wrapText="1"/>
    </xf>
    <xf numFmtId="167" fontId="39" fillId="0" borderId="0" xfId="0" applyNumberFormat="1" applyFont="1" applyFill="1" applyAlignment="1">
      <alignment vertical="center"/>
    </xf>
    <xf numFmtId="0" fontId="10" fillId="0" borderId="33" xfId="0" applyFont="1" applyFill="1" applyBorder="1" applyAlignment="1">
      <alignment horizontal="center" vertical="top" wrapText="1"/>
    </xf>
    <xf numFmtId="9" fontId="5" fillId="0" borderId="33" xfId="34" applyFont="1" applyFill="1" applyBorder="1" applyAlignment="1">
      <alignment horizontal="center" vertical="top" wrapText="1"/>
    </xf>
    <xf numFmtId="0" fontId="5" fillId="0" borderId="42" xfId="0" applyFont="1" applyFill="1" applyBorder="1" applyAlignment="1">
      <alignment vertical="top" wrapText="1"/>
    </xf>
    <xf numFmtId="0" fontId="5" fillId="0" borderId="33" xfId="0" applyFont="1" applyFill="1" applyBorder="1" applyAlignment="1">
      <alignment vertical="top" wrapText="1"/>
    </xf>
    <xf numFmtId="0" fontId="5" fillId="0" borderId="33" xfId="0" applyFont="1" applyFill="1" applyBorder="1" applyAlignment="1">
      <alignment vertical="center"/>
    </xf>
    <xf numFmtId="0" fontId="5" fillId="0" borderId="54" xfId="0" applyFont="1" applyFill="1" applyBorder="1" applyAlignment="1">
      <alignment vertical="top" wrapText="1"/>
    </xf>
    <xf numFmtId="0" fontId="5" fillId="0" borderId="31" xfId="0" applyFont="1" applyFill="1" applyBorder="1" applyAlignment="1">
      <alignment vertical="top" wrapText="1"/>
    </xf>
    <xf numFmtId="0" fontId="5" fillId="0" borderId="31" xfId="0" applyFont="1" applyFill="1" applyBorder="1" applyAlignment="1">
      <alignment vertical="center"/>
    </xf>
    <xf numFmtId="0" fontId="8" fillId="0" borderId="55" xfId="0" applyFont="1" applyFill="1" applyBorder="1" applyAlignment="1">
      <alignment horizontal="center" wrapText="1"/>
    </xf>
    <xf numFmtId="0" fontId="10" fillId="0" borderId="42" xfId="0" applyFont="1" applyFill="1" applyBorder="1" applyAlignment="1">
      <alignment horizontal="center" vertical="top" wrapText="1"/>
    </xf>
    <xf numFmtId="9" fontId="5" fillId="0" borderId="42" xfId="34" applyFont="1" applyFill="1" applyBorder="1" applyAlignment="1">
      <alignment horizontal="center" vertical="top" wrapText="1"/>
    </xf>
    <xf numFmtId="0" fontId="42" fillId="0" borderId="0" xfId="33" applyFont="1" applyAlignment="1">
      <alignment horizontal="right" vertical="top" wrapText="1"/>
    </xf>
    <xf numFmtId="0" fontId="42" fillId="0" borderId="0" xfId="33" applyFont="1" applyAlignment="1">
      <alignment vertical="top" wrapText="1"/>
    </xf>
    <xf numFmtId="0" fontId="41" fillId="0" borderId="0" xfId="33" applyAlignment="1">
      <alignment wrapText="1"/>
    </xf>
    <xf numFmtId="0" fontId="43" fillId="0" borderId="0" xfId="33" applyFont="1" applyAlignment="1">
      <alignment vertical="top" wrapText="1"/>
    </xf>
    <xf numFmtId="0" fontId="41" fillId="0" borderId="0" xfId="33" applyAlignment="1">
      <alignment vertical="top" wrapText="1"/>
    </xf>
    <xf numFmtId="0" fontId="44" fillId="0" borderId="0" xfId="33" applyFont="1" applyAlignment="1">
      <alignment vertical="top" wrapText="1"/>
    </xf>
    <xf numFmtId="0" fontId="42" fillId="0" borderId="0" xfId="33" applyFont="1" applyAlignment="1">
      <alignment wrapText="1"/>
    </xf>
    <xf numFmtId="0" fontId="5" fillId="0" borderId="26" xfId="0" quotePrefix="1" applyFont="1" applyFill="1" applyBorder="1" applyAlignment="1">
      <alignment horizontal="center" vertical="top" wrapText="1"/>
    </xf>
    <xf numFmtId="0" fontId="10" fillId="0" borderId="56" xfId="0" applyFont="1" applyFill="1" applyBorder="1" applyAlignment="1">
      <alignment vertical="top" wrapText="1"/>
    </xf>
    <xf numFmtId="0" fontId="10" fillId="0" borderId="57" xfId="0" applyFont="1" applyFill="1" applyBorder="1" applyAlignment="1">
      <alignment vertical="top" wrapText="1"/>
    </xf>
    <xf numFmtId="0" fontId="10" fillId="0" borderId="58" xfId="0" applyFont="1" applyFill="1" applyBorder="1" applyAlignment="1">
      <alignment horizontal="left" vertical="top" wrapText="1"/>
    </xf>
    <xf numFmtId="0" fontId="5" fillId="0" borderId="17" xfId="0" applyFont="1" applyFill="1" applyBorder="1" applyAlignment="1">
      <alignment vertical="top" wrapText="1"/>
    </xf>
    <xf numFmtId="0" fontId="5" fillId="0" borderId="17" xfId="0" applyFont="1" applyFill="1" applyBorder="1" applyAlignment="1">
      <alignment wrapText="1"/>
    </xf>
    <xf numFmtId="0" fontId="8" fillId="0" borderId="17" xfId="0" applyFont="1" applyFill="1" applyBorder="1" applyAlignment="1">
      <alignment vertical="center" wrapText="1"/>
    </xf>
    <xf numFmtId="0" fontId="7" fillId="0" borderId="0" xfId="0" applyFont="1" applyFill="1" applyAlignment="1">
      <alignment vertical="top" wrapText="1"/>
    </xf>
    <xf numFmtId="0" fontId="8" fillId="0" borderId="0" xfId="0" applyFont="1" applyFill="1" applyAlignment="1">
      <alignment vertical="top" wrapText="1"/>
    </xf>
    <xf numFmtId="0" fontId="34" fillId="0" borderId="0" xfId="0" applyFont="1" applyFill="1" applyAlignment="1">
      <alignment vertical="center" wrapText="1"/>
    </xf>
    <xf numFmtId="0" fontId="8" fillId="0" borderId="59" xfId="0" applyFont="1" applyFill="1" applyBorder="1" applyAlignment="1">
      <alignment horizontal="center" wrapText="1"/>
    </xf>
    <xf numFmtId="165" fontId="8" fillId="0" borderId="60" xfId="0" applyNumberFormat="1" applyFont="1" applyFill="1" applyBorder="1" applyAlignment="1">
      <alignment vertical="top" wrapText="1"/>
    </xf>
    <xf numFmtId="168" fontId="8" fillId="0" borderId="58" xfId="0" applyNumberFormat="1" applyFont="1" applyFill="1" applyBorder="1" applyAlignment="1">
      <alignment horizontal="right" vertical="top" wrapText="1"/>
    </xf>
    <xf numFmtId="168" fontId="8" fillId="0" borderId="35" xfId="0" applyNumberFormat="1" applyFont="1" applyFill="1" applyBorder="1" applyAlignment="1">
      <alignment horizontal="right" vertical="top" wrapText="1"/>
    </xf>
    <xf numFmtId="0" fontId="8" fillId="0" borderId="61" xfId="0" applyFont="1" applyFill="1" applyBorder="1" applyAlignment="1">
      <alignment horizontal="center" wrapText="1"/>
    </xf>
    <xf numFmtId="0" fontId="34" fillId="0" borderId="17" xfId="0" applyFont="1" applyFill="1" applyBorder="1" applyAlignment="1">
      <alignment vertical="center" wrapText="1"/>
    </xf>
    <xf numFmtId="0" fontId="7" fillId="0" borderId="17" xfId="0" applyFont="1" applyFill="1" applyBorder="1" applyAlignment="1">
      <alignment vertical="top" wrapText="1"/>
    </xf>
    <xf numFmtId="0" fontId="8" fillId="0" borderId="17" xfId="0" applyFont="1" applyFill="1" applyBorder="1" applyAlignment="1">
      <alignment vertical="top" wrapText="1"/>
    </xf>
    <xf numFmtId="0" fontId="45" fillId="0" borderId="11" xfId="0" applyFont="1" applyFill="1" applyBorder="1" applyAlignment="1">
      <alignment horizontal="center" vertical="center" shrinkToFit="1"/>
    </xf>
    <xf numFmtId="0" fontId="1" fillId="0" borderId="0" xfId="33" applyFont="1" applyAlignment="1">
      <alignment vertical="top" wrapText="1"/>
    </xf>
    <xf numFmtId="0" fontId="10" fillId="0" borderId="11" xfId="0" applyFont="1" applyFill="1" applyBorder="1" applyAlignment="1">
      <alignment horizontal="center" vertical="top" wrapText="1" shrinkToFit="1"/>
    </xf>
    <xf numFmtId="0" fontId="3" fillId="0" borderId="0" xfId="33" applyFont="1" applyBorder="1" applyAlignment="1">
      <alignment horizontal="center" vertical="center" wrapText="1"/>
    </xf>
    <xf numFmtId="165" fontId="6" fillId="0" borderId="44" xfId="0" applyNumberFormat="1" applyFont="1" applyFill="1" applyBorder="1" applyAlignment="1">
      <alignment horizontal="right" vertical="top" wrapText="1"/>
    </xf>
    <xf numFmtId="165" fontId="6" fillId="0" borderId="33" xfId="0" applyNumberFormat="1" applyFont="1" applyFill="1" applyBorder="1" applyAlignment="1">
      <alignment horizontal="right" vertical="top" wrapText="1"/>
    </xf>
    <xf numFmtId="165" fontId="6" fillId="0" borderId="45" xfId="0" applyNumberFormat="1" applyFont="1" applyFill="1" applyBorder="1" applyAlignment="1">
      <alignment horizontal="right" vertical="top" wrapText="1"/>
    </xf>
    <xf numFmtId="165" fontId="7" fillId="0" borderId="48" xfId="0" applyNumberFormat="1" applyFont="1" applyFill="1" applyBorder="1" applyAlignment="1">
      <alignment horizontal="right" vertical="top" wrapText="1"/>
    </xf>
    <xf numFmtId="165" fontId="7" fillId="0" borderId="31" xfId="0" applyNumberFormat="1" applyFont="1" applyFill="1" applyBorder="1" applyAlignment="1">
      <alignment horizontal="right" vertical="top" wrapText="1"/>
    </xf>
    <xf numFmtId="165" fontId="7" fillId="0" borderId="45" xfId="0" applyNumberFormat="1" applyFont="1" applyFill="1" applyBorder="1" applyAlignment="1">
      <alignment horizontal="right" vertical="top" wrapText="1"/>
    </xf>
    <xf numFmtId="165" fontId="40" fillId="0" borderId="109" xfId="0" applyNumberFormat="1" applyFont="1" applyFill="1" applyBorder="1" applyAlignment="1">
      <alignment horizontal="right" vertical="top" wrapText="1"/>
    </xf>
    <xf numFmtId="165" fontId="40" fillId="0" borderId="49" xfId="0" applyNumberFormat="1" applyFont="1" applyFill="1" applyBorder="1" applyAlignment="1">
      <alignment horizontal="right" vertical="top" wrapText="1"/>
    </xf>
    <xf numFmtId="165" fontId="40" fillId="0" borderId="110" xfId="0" applyNumberFormat="1" applyFont="1" applyFill="1" applyBorder="1" applyAlignment="1">
      <alignment horizontal="right" vertical="top" wrapText="1"/>
    </xf>
    <xf numFmtId="166" fontId="5" fillId="0" borderId="50" xfId="0" applyNumberFormat="1" applyFont="1" applyFill="1" applyBorder="1" applyAlignment="1">
      <alignment horizontal="right" vertical="top" wrapText="1"/>
    </xf>
    <xf numFmtId="166" fontId="5" fillId="0" borderId="51" xfId="0" applyNumberFormat="1" applyFont="1" applyFill="1" applyBorder="1" applyAlignment="1">
      <alignment horizontal="right" vertical="top" wrapText="1"/>
    </xf>
    <xf numFmtId="165" fontId="8" fillId="0" borderId="52" xfId="0" applyNumberFormat="1" applyFont="1" applyFill="1" applyBorder="1" applyAlignment="1">
      <alignment horizontal="right" vertical="top" wrapText="1"/>
    </xf>
    <xf numFmtId="165" fontId="8" fillId="0" borderId="53" xfId="0" applyNumberFormat="1" applyFont="1" applyFill="1" applyBorder="1" applyAlignment="1">
      <alignment horizontal="right" vertical="top" wrapText="1"/>
    </xf>
    <xf numFmtId="165" fontId="8" fillId="0" borderId="36" xfId="0" applyNumberFormat="1" applyFont="1" applyFill="1" applyBorder="1" applyAlignment="1">
      <alignment horizontal="right" vertical="top" wrapText="1"/>
    </xf>
    <xf numFmtId="165" fontId="8" fillId="0" borderId="38" xfId="0" applyNumberFormat="1" applyFont="1" applyFill="1" applyBorder="1" applyAlignment="1">
      <alignment horizontal="right" vertical="top" wrapText="1"/>
    </xf>
    <xf numFmtId="0" fontId="5" fillId="0" borderId="112" xfId="0" applyFont="1" applyFill="1" applyBorder="1" applyAlignment="1">
      <alignment vertical="center" wrapText="1"/>
    </xf>
    <xf numFmtId="0" fontId="5" fillId="0" borderId="22" xfId="0" applyFont="1" applyFill="1" applyBorder="1" applyAlignment="1">
      <alignment vertical="center" wrapText="1"/>
    </xf>
    <xf numFmtId="0" fontId="8" fillId="0" borderId="22" xfId="0" applyFont="1" applyFill="1" applyBorder="1" applyAlignment="1">
      <alignment vertical="center" wrapText="1"/>
    </xf>
    <xf numFmtId="0" fontId="5" fillId="0" borderId="24" xfId="0" applyFont="1" applyFill="1" applyBorder="1" applyAlignment="1">
      <alignment vertical="center" wrapText="1"/>
    </xf>
    <xf numFmtId="0" fontId="5" fillId="24" borderId="0" xfId="0" applyFont="1" applyFill="1" applyBorder="1" applyAlignment="1">
      <alignment vertical="center" wrapText="1"/>
    </xf>
    <xf numFmtId="0" fontId="5" fillId="0" borderId="22" xfId="0" applyFont="1" applyFill="1" applyBorder="1" applyAlignment="1">
      <alignment horizontal="right" vertical="center" wrapText="1"/>
    </xf>
    <xf numFmtId="0" fontId="40" fillId="0" borderId="112" xfId="0" applyFont="1" applyFill="1" applyBorder="1" applyAlignment="1">
      <alignment vertical="center" wrapText="1"/>
    </xf>
    <xf numFmtId="0" fontId="10" fillId="0" borderId="15" xfId="0" applyFont="1" applyFill="1" applyBorder="1" applyAlignment="1">
      <alignment horizontal="center" vertical="top" shrinkToFit="1"/>
    </xf>
    <xf numFmtId="0" fontId="10" fillId="0" borderId="16" xfId="0" applyFont="1" applyFill="1" applyBorder="1" applyAlignment="1">
      <alignment vertical="top" wrapText="1"/>
    </xf>
    <xf numFmtId="0" fontId="40" fillId="25" borderId="111" xfId="0" applyFont="1" applyFill="1" applyBorder="1" applyAlignment="1">
      <alignment vertical="center" wrapText="1"/>
    </xf>
    <xf numFmtId="0" fontId="40" fillId="25" borderId="107" xfId="0" applyFont="1" applyFill="1" applyBorder="1" applyAlignment="1">
      <alignment horizontal="center" vertical="top" wrapText="1"/>
    </xf>
    <xf numFmtId="0" fontId="40" fillId="25" borderId="108" xfId="0" applyFont="1" applyFill="1" applyBorder="1" applyAlignment="1">
      <alignment horizontal="center" vertical="top" wrapText="1"/>
    </xf>
    <xf numFmtId="0" fontId="40" fillId="24" borderId="0" xfId="0" applyFont="1" applyFill="1" applyBorder="1" applyAlignment="1">
      <alignment vertical="center"/>
    </xf>
    <xf numFmtId="0" fontId="3" fillId="0" borderId="63" xfId="33" applyFont="1" applyBorder="1" applyAlignment="1">
      <alignment horizontal="center" vertical="center" wrapText="1"/>
    </xf>
    <xf numFmtId="0" fontId="3" fillId="0" borderId="64" xfId="33" applyFont="1" applyBorder="1" applyAlignment="1">
      <alignment horizontal="center" vertical="center" wrapText="1"/>
    </xf>
    <xf numFmtId="0" fontId="3" fillId="0" borderId="65" xfId="33" applyFont="1" applyBorder="1" applyAlignment="1">
      <alignment horizontal="center" vertical="center" wrapText="1"/>
    </xf>
    <xf numFmtId="0" fontId="3" fillId="0" borderId="66" xfId="33" applyFont="1" applyBorder="1" applyAlignment="1">
      <alignment horizontal="center" vertical="center" wrapText="1"/>
    </xf>
    <xf numFmtId="0" fontId="3" fillId="0" borderId="0" xfId="33" applyFont="1" applyBorder="1" applyAlignment="1">
      <alignment horizontal="center" vertical="center" wrapText="1"/>
    </xf>
    <xf numFmtId="0" fontId="3" fillId="0" borderId="67" xfId="33" applyFont="1" applyBorder="1" applyAlignment="1">
      <alignment horizontal="center" vertical="center" wrapText="1"/>
    </xf>
    <xf numFmtId="0" fontId="3" fillId="0" borderId="68" xfId="33" applyFont="1" applyBorder="1" applyAlignment="1">
      <alignment horizontal="center" vertical="center" wrapText="1"/>
    </xf>
    <xf numFmtId="0" fontId="3" fillId="0" borderId="26" xfId="33" applyFont="1" applyBorder="1" applyAlignment="1">
      <alignment horizontal="center" vertical="center" wrapText="1"/>
    </xf>
    <xf numFmtId="0" fontId="3" fillId="0" borderId="69" xfId="33" applyFont="1" applyBorder="1" applyAlignment="1">
      <alignment horizontal="center" vertical="center" wrapText="1"/>
    </xf>
    <xf numFmtId="0" fontId="10" fillId="0" borderId="96" xfId="0" applyFont="1" applyFill="1" applyBorder="1" applyAlignment="1">
      <alignment horizontal="left" vertical="top" wrapText="1"/>
    </xf>
    <xf numFmtId="0" fontId="10" fillId="0" borderId="97" xfId="0" applyFont="1" applyFill="1" applyBorder="1" applyAlignment="1">
      <alignment horizontal="left" vertical="top" wrapText="1"/>
    </xf>
    <xf numFmtId="0" fontId="8" fillId="0" borderId="86" xfId="0" applyFont="1" applyFill="1" applyBorder="1" applyAlignment="1">
      <alignment horizontal="left" vertical="top" wrapText="1"/>
    </xf>
    <xf numFmtId="0" fontId="8" fillId="0" borderId="77" xfId="0" applyFont="1" applyFill="1" applyBorder="1" applyAlignment="1">
      <alignment horizontal="left" vertical="top" wrapText="1"/>
    </xf>
    <xf numFmtId="0" fontId="8" fillId="24" borderId="26" xfId="0" applyFont="1" applyFill="1" applyBorder="1" applyAlignment="1">
      <alignment horizontal="center" vertical="top" wrapText="1"/>
    </xf>
    <xf numFmtId="0" fontId="7" fillId="25" borderId="34" xfId="0" applyFont="1" applyFill="1" applyBorder="1" applyAlignment="1">
      <alignment horizontal="left" vertical="top" wrapText="1"/>
    </xf>
    <xf numFmtId="0" fontId="7" fillId="25" borderId="35" xfId="0" applyFont="1" applyFill="1" applyBorder="1" applyAlignment="1">
      <alignment horizontal="left" vertical="top" wrapText="1"/>
    </xf>
    <xf numFmtId="0" fontId="8" fillId="0" borderId="98" xfId="0" applyFont="1" applyFill="1" applyBorder="1" applyAlignment="1">
      <alignment horizontal="left" vertical="top" wrapText="1"/>
    </xf>
    <xf numFmtId="0" fontId="8" fillId="0" borderId="99" xfId="0" applyFont="1" applyFill="1" applyBorder="1" applyAlignment="1">
      <alignment horizontal="left" vertical="top" wrapText="1"/>
    </xf>
    <xf numFmtId="0" fontId="8" fillId="0" borderId="52" xfId="0" applyFont="1" applyFill="1" applyBorder="1" applyAlignment="1">
      <alignment horizontal="left" vertical="top" wrapText="1"/>
    </xf>
    <xf numFmtId="0" fontId="8" fillId="0" borderId="21" xfId="0" applyFont="1" applyFill="1" applyBorder="1" applyAlignment="1">
      <alignment horizontal="left" vertical="top" wrapText="1"/>
    </xf>
    <xf numFmtId="0" fontId="10" fillId="0" borderId="21" xfId="0" applyFont="1" applyFill="1" applyBorder="1" applyAlignment="1">
      <alignment horizontal="center" vertical="top" wrapText="1"/>
    </xf>
    <xf numFmtId="0" fontId="35" fillId="0" borderId="64" xfId="0" applyFont="1" applyFill="1" applyBorder="1" applyAlignment="1">
      <alignment horizontal="center" vertical="top" wrapText="1"/>
    </xf>
    <xf numFmtId="0" fontId="36" fillId="0" borderId="64" xfId="0" applyFont="1" applyFill="1" applyBorder="1" applyAlignment="1">
      <alignment horizontal="center" vertical="top" wrapText="1"/>
    </xf>
    <xf numFmtId="0" fontId="5" fillId="0" borderId="50" xfId="0" applyFont="1" applyFill="1" applyBorder="1" applyAlignment="1">
      <alignment horizontal="left" vertical="top" wrapText="1"/>
    </xf>
    <xf numFmtId="0" fontId="5" fillId="0" borderId="20" xfId="0" applyFont="1" applyFill="1" applyBorder="1" applyAlignment="1">
      <alignment horizontal="left" vertical="top" wrapText="1"/>
    </xf>
    <xf numFmtId="0" fontId="10" fillId="0" borderId="20" xfId="0" applyFont="1" applyFill="1" applyBorder="1" applyAlignment="1">
      <alignment horizontal="center" vertical="top" wrapText="1"/>
    </xf>
    <xf numFmtId="0" fontId="8" fillId="0" borderId="22" xfId="0" applyFont="1" applyFill="1" applyBorder="1" applyAlignment="1">
      <alignment horizontal="left" vertical="top" wrapText="1"/>
    </xf>
    <xf numFmtId="0" fontId="8" fillId="0" borderId="11" xfId="0" applyFont="1" applyFill="1" applyBorder="1" applyAlignment="1">
      <alignment horizontal="left" vertical="top" wrapText="1"/>
    </xf>
    <xf numFmtId="165" fontId="5" fillId="0" borderId="41" xfId="0" applyNumberFormat="1" applyFont="1" applyFill="1" applyBorder="1" applyAlignment="1">
      <alignment horizontal="left" vertical="top" wrapText="1"/>
    </xf>
    <xf numFmtId="165" fontId="5" fillId="0" borderId="75" xfId="0" applyNumberFormat="1" applyFont="1" applyFill="1" applyBorder="1" applyAlignment="1">
      <alignment horizontal="left" vertical="top" wrapText="1"/>
    </xf>
    <xf numFmtId="0" fontId="34" fillId="0" borderId="84" xfId="0" applyFont="1" applyFill="1" applyBorder="1" applyAlignment="1">
      <alignment horizontal="right" vertical="center" wrapText="1"/>
    </xf>
    <xf numFmtId="0" fontId="34" fillId="0" borderId="85" xfId="0" applyFont="1" applyFill="1" applyBorder="1" applyAlignment="1">
      <alignment horizontal="right" vertical="center" wrapText="1"/>
    </xf>
    <xf numFmtId="0" fontId="6" fillId="0" borderId="94" xfId="0" applyFont="1" applyFill="1" applyBorder="1" applyAlignment="1">
      <alignment horizontal="left" vertical="top" wrapText="1"/>
    </xf>
    <xf numFmtId="0" fontId="6" fillId="0" borderId="95" xfId="0" applyFont="1" applyFill="1" applyBorder="1" applyAlignment="1">
      <alignment horizontal="left" vertical="top" wrapText="1"/>
    </xf>
    <xf numFmtId="0" fontId="8" fillId="0" borderId="36" xfId="0" applyFont="1" applyFill="1" applyBorder="1" applyAlignment="1">
      <alignment horizontal="left" vertical="top" wrapText="1"/>
    </xf>
    <xf numFmtId="0" fontId="8" fillId="0" borderId="37" xfId="0" applyFont="1" applyFill="1" applyBorder="1" applyAlignment="1">
      <alignment horizontal="left" vertical="top" wrapText="1"/>
    </xf>
    <xf numFmtId="0" fontId="10" fillId="0" borderId="37" xfId="0" applyFont="1" applyFill="1" applyBorder="1" applyAlignment="1">
      <alignment horizontal="center" vertical="top" wrapText="1"/>
    </xf>
    <xf numFmtId="0" fontId="34" fillId="0" borderId="94" xfId="0" applyFont="1" applyFill="1" applyBorder="1" applyAlignment="1">
      <alignment horizontal="right" vertical="center" wrapText="1"/>
    </xf>
    <xf numFmtId="0" fontId="34" fillId="0" borderId="29" xfId="0" applyFont="1" applyFill="1" applyBorder="1" applyAlignment="1">
      <alignment horizontal="right" vertical="center" wrapText="1"/>
    </xf>
    <xf numFmtId="0" fontId="7" fillId="0" borderId="34"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5" fillId="0" borderId="79" xfId="0" applyFont="1" applyFill="1" applyBorder="1" applyAlignment="1">
      <alignment horizontal="left" vertical="top" wrapText="1" indent="1"/>
    </xf>
    <xf numFmtId="0" fontId="5" fillId="0" borderId="17" xfId="0" applyFont="1" applyFill="1" applyBorder="1" applyAlignment="1">
      <alignment horizontal="left" vertical="top" wrapText="1" indent="1"/>
    </xf>
    <xf numFmtId="0" fontId="10" fillId="0" borderId="17" xfId="0" applyFont="1" applyFill="1" applyBorder="1" applyAlignment="1">
      <alignment horizontal="left" vertical="top" wrapText="1"/>
    </xf>
    <xf numFmtId="0" fontId="10" fillId="0" borderId="70" xfId="0" applyFont="1" applyFill="1" applyBorder="1" applyAlignment="1">
      <alignment horizontal="left" vertical="top" wrapText="1"/>
    </xf>
    <xf numFmtId="0" fontId="5" fillId="0" borderId="81" xfId="0" applyFont="1" applyFill="1" applyBorder="1" applyAlignment="1">
      <alignment horizontal="left" vertical="top" wrapText="1" indent="1"/>
    </xf>
    <xf numFmtId="0" fontId="5" fillId="0" borderId="18" xfId="0" applyFont="1" applyFill="1" applyBorder="1" applyAlignment="1">
      <alignment horizontal="left" vertical="top" wrapText="1" indent="1"/>
    </xf>
    <xf numFmtId="0" fontId="10" fillId="0" borderId="73" xfId="0" applyFont="1" applyFill="1" applyBorder="1" applyAlignment="1">
      <alignment horizontal="left" vertical="top" wrapText="1"/>
    </xf>
    <xf numFmtId="0" fontId="10" fillId="0" borderId="74" xfId="0" applyFont="1" applyFill="1" applyBorder="1" applyAlignment="1">
      <alignment horizontal="left" vertical="top" wrapText="1"/>
    </xf>
    <xf numFmtId="0" fontId="10" fillId="0" borderId="18" xfId="0" applyFont="1" applyFill="1" applyBorder="1" applyAlignment="1">
      <alignment horizontal="left" vertical="top" wrapText="1"/>
    </xf>
    <xf numFmtId="0" fontId="12" fillId="0" borderId="78" xfId="0" applyFont="1" applyFill="1" applyBorder="1" applyAlignment="1">
      <alignment horizontal="left" wrapText="1"/>
    </xf>
    <xf numFmtId="0" fontId="12" fillId="0" borderId="12" xfId="0" applyFont="1" applyFill="1" applyBorder="1" applyAlignment="1">
      <alignment horizontal="left" wrapText="1"/>
    </xf>
    <xf numFmtId="0" fontId="8" fillId="0" borderId="12" xfId="0" applyFont="1" applyFill="1" applyBorder="1" applyAlignment="1">
      <alignment horizontal="left" wrapText="1"/>
    </xf>
    <xf numFmtId="0" fontId="8" fillId="0" borderId="59" xfId="0" applyFont="1" applyFill="1" applyBorder="1" applyAlignment="1">
      <alignment horizontal="left" wrapText="1"/>
    </xf>
    <xf numFmtId="0" fontId="5" fillId="0" borderId="60" xfId="0" applyFont="1" applyFill="1" applyBorder="1" applyAlignment="1">
      <alignment horizontal="center" vertical="top" wrapText="1"/>
    </xf>
    <xf numFmtId="0" fontId="5" fillId="0" borderId="29" xfId="0" quotePrefix="1" applyFont="1" applyFill="1" applyBorder="1" applyAlignment="1">
      <alignment horizontal="center" vertical="top" wrapText="1"/>
    </xf>
    <xf numFmtId="0" fontId="8" fillId="0" borderId="63" xfId="0" applyFont="1" applyFill="1" applyBorder="1" applyAlignment="1">
      <alignment horizontal="center" vertical="top" wrapText="1"/>
    </xf>
    <xf numFmtId="0" fontId="8" fillId="0" borderId="92" xfId="0" applyFont="1" applyFill="1" applyBorder="1" applyAlignment="1">
      <alignment horizontal="center" vertical="top" wrapText="1"/>
    </xf>
    <xf numFmtId="0" fontId="8" fillId="0" borderId="68" xfId="0" applyFont="1" applyFill="1" applyBorder="1" applyAlignment="1">
      <alignment horizontal="center" vertical="top" wrapText="1"/>
    </xf>
    <xf numFmtId="0" fontId="8" fillId="0" borderId="93" xfId="0" applyFont="1" applyFill="1" applyBorder="1" applyAlignment="1">
      <alignment horizontal="center" vertical="top" wrapText="1"/>
    </xf>
    <xf numFmtId="0" fontId="5" fillId="0" borderId="12" xfId="0" applyFont="1" applyFill="1" applyBorder="1" applyAlignment="1">
      <alignment horizontal="center" vertical="top" wrapText="1"/>
    </xf>
    <xf numFmtId="0" fontId="10" fillId="0" borderId="12" xfId="0" applyFont="1" applyFill="1" applyBorder="1" applyAlignment="1">
      <alignment horizontal="left" vertical="top" wrapText="1"/>
    </xf>
    <xf numFmtId="0" fontId="10" fillId="0" borderId="59"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60" xfId="0" applyFont="1" applyFill="1" applyBorder="1" applyAlignment="1">
      <alignment horizontal="left" vertical="top" wrapText="1"/>
    </xf>
    <xf numFmtId="0" fontId="5" fillId="0" borderId="80" xfId="0" applyFont="1" applyFill="1" applyBorder="1" applyAlignment="1">
      <alignment horizontal="left" vertical="top" wrapText="1" indent="1"/>
    </xf>
    <xf numFmtId="0" fontId="5" fillId="0" borderId="19" xfId="0" applyFont="1" applyFill="1" applyBorder="1" applyAlignment="1">
      <alignment horizontal="left" vertical="top" wrapText="1" indent="1"/>
    </xf>
    <xf numFmtId="0" fontId="10" fillId="0" borderId="71" xfId="0" applyFont="1" applyFill="1" applyBorder="1" applyAlignment="1">
      <alignment horizontal="left" vertical="top" wrapText="1"/>
    </xf>
    <xf numFmtId="0" fontId="10" fillId="0" borderId="72" xfId="0" applyFont="1" applyFill="1" applyBorder="1" applyAlignment="1">
      <alignment horizontal="left" vertical="top" wrapText="1"/>
    </xf>
    <xf numFmtId="0" fontId="5" fillId="0" borderId="68" xfId="0" applyFont="1" applyFill="1" applyBorder="1" applyAlignment="1">
      <alignment horizontal="left" vertical="top" wrapText="1"/>
    </xf>
    <xf numFmtId="0" fontId="5" fillId="0" borderId="26" xfId="0" applyFont="1" applyFill="1" applyBorder="1" applyAlignment="1">
      <alignment horizontal="left" vertical="top" wrapText="1"/>
    </xf>
    <xf numFmtId="0" fontId="7" fillId="0" borderId="34" xfId="0" applyFont="1" applyFill="1" applyBorder="1" applyAlignment="1">
      <alignment horizontal="center" vertical="top" wrapText="1"/>
    </xf>
    <xf numFmtId="0" fontId="7" fillId="0" borderId="35" xfId="0" applyFont="1" applyFill="1" applyBorder="1" applyAlignment="1">
      <alignment horizontal="center" vertical="top" wrapText="1"/>
    </xf>
    <xf numFmtId="0" fontId="10" fillId="0" borderId="76" xfId="0" applyFont="1" applyFill="1" applyBorder="1" applyAlignment="1">
      <alignment horizontal="left" vertical="top" wrapText="1"/>
    </xf>
    <xf numFmtId="0" fontId="8" fillId="0" borderId="84" xfId="0" applyFont="1" applyFill="1" applyBorder="1" applyAlignment="1">
      <alignment horizontal="left" vertical="top" wrapText="1"/>
    </xf>
    <xf numFmtId="0" fontId="8" fillId="0" borderId="85" xfId="0" applyFont="1" applyFill="1" applyBorder="1" applyAlignment="1">
      <alignment horizontal="left" vertical="top" wrapText="1"/>
    </xf>
    <xf numFmtId="0" fontId="5" fillId="0" borderId="86" xfId="0" applyFont="1" applyFill="1" applyBorder="1" applyAlignment="1">
      <alignment horizontal="left" vertical="top" wrapText="1" indent="1"/>
    </xf>
    <xf numFmtId="0" fontId="5" fillId="0" borderId="87" xfId="0" applyFont="1" applyFill="1" applyBorder="1" applyAlignment="1">
      <alignment horizontal="left" vertical="top" wrapText="1" indent="1"/>
    </xf>
    <xf numFmtId="0" fontId="5" fillId="0" borderId="82" xfId="0" applyFont="1" applyFill="1" applyBorder="1" applyAlignment="1">
      <alignment horizontal="left" vertical="top" wrapText="1" indent="1"/>
    </xf>
    <xf numFmtId="0" fontId="5" fillId="0" borderId="83" xfId="0" applyFont="1" applyFill="1" applyBorder="1" applyAlignment="1">
      <alignment horizontal="left" vertical="top" wrapText="1" indent="1"/>
    </xf>
    <xf numFmtId="0" fontId="5" fillId="0" borderId="59" xfId="0" applyFont="1" applyFill="1" applyBorder="1" applyAlignment="1">
      <alignment horizontal="center" vertical="top" wrapText="1"/>
    </xf>
    <xf numFmtId="0" fontId="5" fillId="0" borderId="27" xfId="0" applyFont="1" applyFill="1" applyBorder="1" applyAlignment="1">
      <alignment horizontal="center" vertical="top" wrapText="1"/>
    </xf>
    <xf numFmtId="0" fontId="5" fillId="0" borderId="11" xfId="0" applyFont="1" applyFill="1" applyBorder="1" applyAlignment="1">
      <alignment horizontal="center" vertical="top" wrapText="1"/>
    </xf>
    <xf numFmtId="0" fontId="5" fillId="0" borderId="88" xfId="0" applyFont="1" applyFill="1" applyBorder="1" applyAlignment="1">
      <alignment horizontal="center" vertical="top" wrapText="1"/>
    </xf>
    <xf numFmtId="0" fontId="5" fillId="0" borderId="89" xfId="0" applyFont="1" applyFill="1" applyBorder="1" applyAlignment="1">
      <alignment horizontal="center" vertical="top" wrapText="1"/>
    </xf>
    <xf numFmtId="0" fontId="10" fillId="0" borderId="88" xfId="0" applyFont="1" applyFill="1" applyBorder="1" applyAlignment="1">
      <alignment horizontal="center" vertical="top" wrapText="1"/>
    </xf>
    <xf numFmtId="0" fontId="10" fillId="0" borderId="90" xfId="0" applyFont="1" applyFill="1" applyBorder="1" applyAlignment="1">
      <alignment horizontal="center" vertical="top" wrapText="1"/>
    </xf>
    <xf numFmtId="0" fontId="10" fillId="0" borderId="91" xfId="0" applyFont="1" applyFill="1" applyBorder="1" applyAlignment="1">
      <alignment horizontal="left" vertical="top" wrapText="1"/>
    </xf>
    <xf numFmtId="0" fontId="10" fillId="0" borderId="89" xfId="0" applyFont="1" applyFill="1" applyBorder="1" applyAlignment="1">
      <alignment horizontal="left" vertical="top" wrapText="1"/>
    </xf>
    <xf numFmtId="0" fontId="5" fillId="0" borderId="29" xfId="0" applyFont="1" applyFill="1" applyBorder="1" applyAlignment="1">
      <alignment horizontal="center" vertical="top" wrapText="1"/>
    </xf>
    <xf numFmtId="0" fontId="10" fillId="0" borderId="11" xfId="0" applyFont="1" applyFill="1" applyBorder="1" applyAlignment="1">
      <alignment horizontal="left" vertical="top" wrapText="1"/>
    </xf>
    <xf numFmtId="0" fontId="10" fillId="0" borderId="41" xfId="0" applyFont="1" applyFill="1" applyBorder="1" applyAlignment="1">
      <alignment horizontal="left" vertical="top" wrapText="1"/>
    </xf>
    <xf numFmtId="0" fontId="5" fillId="0" borderId="22" xfId="0" applyFont="1" applyFill="1" applyBorder="1" applyAlignment="1">
      <alignment vertical="top" wrapText="1"/>
    </xf>
    <xf numFmtId="0" fontId="5" fillId="0" borderId="11" xfId="0" applyFont="1" applyFill="1" applyBorder="1" applyAlignment="1">
      <alignment vertical="top" wrapText="1"/>
    </xf>
    <xf numFmtId="0" fontId="8" fillId="0" borderId="64" xfId="0" applyFont="1" applyFill="1" applyBorder="1" applyAlignment="1">
      <alignment horizontal="center" vertical="top" wrapText="1"/>
    </xf>
    <xf numFmtId="0" fontId="8" fillId="0" borderId="26" xfId="0" applyFont="1" applyFill="1" applyBorder="1" applyAlignment="1">
      <alignment horizontal="center" vertical="top" wrapText="1"/>
    </xf>
    <xf numFmtId="0" fontId="11" fillId="0" borderId="34" xfId="0" applyFont="1" applyFill="1" applyBorder="1" applyAlignment="1">
      <alignment horizontal="left" vertical="center" wrapText="1"/>
    </xf>
    <xf numFmtId="0" fontId="11" fillId="0" borderId="35" xfId="0" applyFont="1" applyFill="1" applyBorder="1" applyAlignment="1">
      <alignment horizontal="left" vertical="center" wrapText="1"/>
    </xf>
    <xf numFmtId="0" fontId="5" fillId="0" borderId="11" xfId="0" applyFont="1" applyFill="1" applyBorder="1" applyAlignment="1">
      <alignment horizontal="left" vertical="top" wrapText="1"/>
    </xf>
    <xf numFmtId="0" fontId="8" fillId="0" borderId="78" xfId="0" applyFont="1" applyFill="1" applyBorder="1" applyAlignment="1">
      <alignment horizontal="left" wrapText="1"/>
    </xf>
    <xf numFmtId="0" fontId="10" fillId="0" borderId="22" xfId="0" applyFont="1" applyFill="1" applyBorder="1" applyAlignment="1">
      <alignment horizontal="left" vertical="top" wrapText="1"/>
    </xf>
    <xf numFmtId="0" fontId="7" fillId="25" borderId="58" xfId="0" applyFont="1" applyFill="1" applyBorder="1" applyAlignment="1">
      <alignment horizontal="left" vertical="top" wrapText="1"/>
    </xf>
    <xf numFmtId="0" fontId="7" fillId="25" borderId="10" xfId="0" applyFont="1" applyFill="1" applyBorder="1" applyAlignment="1">
      <alignment horizontal="left" vertical="top" wrapText="1"/>
    </xf>
    <xf numFmtId="0" fontId="8" fillId="0" borderId="12" xfId="0" applyFont="1" applyFill="1" applyBorder="1" applyAlignment="1">
      <alignment wrapText="1"/>
    </xf>
    <xf numFmtId="0" fontId="5" fillId="0" borderId="11" xfId="0" quotePrefix="1" applyFont="1" applyFill="1" applyBorder="1" applyAlignment="1">
      <alignment horizontal="center" vertical="top" wrapText="1"/>
    </xf>
    <xf numFmtId="0" fontId="8" fillId="0" borderId="15" xfId="0" applyFont="1" applyFill="1" applyBorder="1" applyAlignment="1">
      <alignment horizontal="left" vertical="top" wrapText="1"/>
    </xf>
    <xf numFmtId="0" fontId="8" fillId="0" borderId="94" xfId="0" applyFont="1" applyFill="1" applyBorder="1" applyAlignment="1">
      <alignment horizontal="center" vertical="top" wrapText="1"/>
    </xf>
    <xf numFmtId="0" fontId="8" fillId="0" borderId="95" xfId="0" applyFont="1" applyFill="1" applyBorder="1" applyAlignment="1">
      <alignment horizontal="center" vertical="top" wrapText="1"/>
    </xf>
    <xf numFmtId="0" fontId="8" fillId="0" borderId="29" xfId="0" applyFont="1" applyFill="1" applyBorder="1" applyAlignment="1">
      <alignment horizontal="center" vertical="top" wrapText="1"/>
    </xf>
    <xf numFmtId="0" fontId="8" fillId="0" borderId="41" xfId="0" applyFont="1" applyFill="1" applyBorder="1" applyAlignment="1">
      <alignment horizontal="left" vertical="center"/>
    </xf>
    <xf numFmtId="0" fontId="8" fillId="0" borderId="75" xfId="0" applyFont="1" applyFill="1" applyBorder="1" applyAlignment="1">
      <alignment horizontal="left" vertical="center"/>
    </xf>
    <xf numFmtId="0" fontId="5" fillId="0" borderId="66" xfId="0" applyFont="1" applyFill="1" applyBorder="1" applyAlignment="1">
      <alignment horizontal="left" vertical="top" wrapText="1"/>
    </xf>
    <xf numFmtId="0" fontId="5" fillId="0" borderId="0" xfId="0" applyFont="1" applyFill="1" applyBorder="1" applyAlignment="1">
      <alignment horizontal="left" vertical="top" wrapText="1"/>
    </xf>
    <xf numFmtId="0" fontId="10" fillId="0" borderId="77" xfId="0" applyFont="1" applyFill="1" applyBorder="1" applyAlignment="1">
      <alignment horizontal="left" vertical="top" wrapText="1"/>
    </xf>
    <xf numFmtId="0" fontId="8" fillId="0" borderId="75" xfId="0" applyFont="1" applyFill="1" applyBorder="1" applyAlignment="1">
      <alignment horizontal="left" vertical="top" wrapText="1"/>
    </xf>
    <xf numFmtId="0" fontId="35" fillId="0" borderId="0" xfId="0" applyFont="1" applyFill="1" applyBorder="1" applyAlignment="1">
      <alignment horizontal="center" vertical="top" wrapText="1"/>
    </xf>
    <xf numFmtId="0" fontId="36" fillId="0" borderId="0" xfId="0" applyFont="1" applyFill="1" applyBorder="1" applyAlignment="1">
      <alignment horizontal="center" vertical="top" wrapText="1"/>
    </xf>
    <xf numFmtId="0" fontId="7" fillId="25" borderId="34" xfId="0" applyFont="1" applyFill="1" applyBorder="1" applyAlignment="1">
      <alignment horizontal="center" vertical="top" wrapText="1"/>
    </xf>
    <xf numFmtId="0" fontId="7" fillId="25" borderId="35" xfId="0" applyFont="1" applyFill="1" applyBorder="1" applyAlignment="1">
      <alignment horizontal="center" vertical="top" wrapText="1"/>
    </xf>
    <xf numFmtId="0" fontId="5" fillId="0" borderId="56" xfId="0" applyFont="1" applyFill="1" applyBorder="1" applyAlignment="1">
      <alignment horizontal="left" vertical="top" wrapText="1"/>
    </xf>
    <xf numFmtId="0" fontId="8" fillId="0" borderId="41" xfId="0" applyFont="1" applyFill="1" applyBorder="1" applyAlignment="1">
      <alignment horizontal="left" vertical="top" wrapText="1"/>
    </xf>
    <xf numFmtId="0" fontId="8" fillId="0" borderId="57" xfId="0" applyFont="1" applyFill="1" applyBorder="1" applyAlignment="1">
      <alignment horizontal="left" vertical="top" wrapText="1"/>
    </xf>
    <xf numFmtId="0" fontId="8" fillId="0" borderId="58" xfId="0" applyFont="1" applyFill="1" applyBorder="1" applyAlignment="1">
      <alignment horizontal="left" vertical="top" wrapText="1"/>
    </xf>
    <xf numFmtId="0" fontId="34" fillId="0" borderId="91" xfId="0" applyFont="1" applyFill="1" applyBorder="1" applyAlignment="1">
      <alignment horizontal="right" vertical="center" wrapText="1"/>
    </xf>
    <xf numFmtId="0" fontId="34" fillId="0" borderId="89" xfId="0" applyFont="1" applyFill="1" applyBorder="1" applyAlignment="1">
      <alignment horizontal="right" vertical="center" wrapText="1"/>
    </xf>
    <xf numFmtId="0" fontId="40" fillId="0" borderId="100" xfId="0" applyFont="1" applyFill="1" applyBorder="1" applyAlignment="1">
      <alignment horizontal="left" vertical="top" wrapText="1"/>
    </xf>
    <xf numFmtId="0" fontId="40" fillId="0" borderId="101" xfId="0" applyFont="1" applyFill="1" applyBorder="1" applyAlignment="1">
      <alignment horizontal="left" vertical="top" wrapText="1"/>
    </xf>
    <xf numFmtId="0" fontId="34" fillId="0" borderId="95" xfId="0" applyFont="1" applyFill="1" applyBorder="1" applyAlignment="1">
      <alignment horizontal="right" vertical="center" wrapText="1"/>
    </xf>
    <xf numFmtId="0" fontId="7" fillId="25" borderId="58" xfId="0" applyFont="1" applyFill="1" applyBorder="1" applyAlignment="1">
      <alignment horizontal="center" vertical="top" wrapText="1"/>
    </xf>
    <xf numFmtId="0" fontId="7" fillId="25" borderId="10" xfId="0" applyFont="1" applyFill="1" applyBorder="1" applyAlignment="1">
      <alignment horizontal="center" vertical="top" wrapText="1"/>
    </xf>
    <xf numFmtId="0" fontId="5" fillId="0" borderId="22" xfId="0" applyFont="1" applyFill="1" applyBorder="1" applyAlignment="1">
      <alignment horizontal="left" vertical="top" wrapText="1"/>
    </xf>
    <xf numFmtId="0" fontId="5" fillId="0" borderId="14" xfId="0" applyFont="1" applyFill="1" applyBorder="1" applyAlignment="1">
      <alignment horizontal="left" vertical="top" wrapText="1"/>
    </xf>
    <xf numFmtId="0" fontId="8" fillId="0" borderId="24" xfId="0" applyFont="1" applyFill="1" applyBorder="1" applyAlignment="1">
      <alignment horizontal="left" vertical="top" wrapText="1"/>
    </xf>
    <xf numFmtId="0" fontId="8" fillId="0" borderId="16" xfId="0" applyFont="1" applyFill="1" applyBorder="1" applyAlignment="1">
      <alignment horizontal="left" vertical="top" wrapText="1"/>
    </xf>
    <xf numFmtId="0" fontId="10" fillId="0" borderId="14" xfId="0" applyFont="1" applyFill="1" applyBorder="1" applyAlignment="1">
      <alignment horizontal="left" vertical="top" wrapText="1"/>
    </xf>
    <xf numFmtId="167" fontId="8" fillId="0" borderId="36" xfId="0" applyNumberFormat="1" applyFont="1" applyFill="1" applyBorder="1" applyAlignment="1">
      <alignment horizontal="left" vertical="top" wrapText="1"/>
    </xf>
    <xf numFmtId="167" fontId="8" fillId="0" borderId="58" xfId="0" applyNumberFormat="1" applyFont="1" applyFill="1" applyBorder="1" applyAlignment="1">
      <alignment horizontal="left" vertical="top" wrapText="1"/>
    </xf>
    <xf numFmtId="0" fontId="8" fillId="0" borderId="13" xfId="0" applyFont="1" applyFill="1" applyBorder="1" applyAlignment="1">
      <alignment horizontal="left" wrapText="1"/>
    </xf>
    <xf numFmtId="0" fontId="6" fillId="0" borderId="78" xfId="0" applyFont="1" applyFill="1" applyBorder="1" applyAlignment="1">
      <alignment horizontal="left" wrapText="1"/>
    </xf>
    <xf numFmtId="0" fontId="6" fillId="0" borderId="59" xfId="0" applyFont="1" applyFill="1" applyBorder="1" applyAlignment="1">
      <alignment horizontal="left" wrapText="1"/>
    </xf>
    <xf numFmtId="0" fontId="5" fillId="0" borderId="62" xfId="0" applyFont="1" applyFill="1" applyBorder="1" applyAlignment="1">
      <alignment horizontal="center" vertical="top" wrapText="1"/>
    </xf>
    <xf numFmtId="0" fontId="5" fillId="0" borderId="75" xfId="0" applyFont="1" applyFill="1" applyBorder="1" applyAlignment="1">
      <alignment horizontal="center" vertical="top" wrapText="1"/>
    </xf>
    <xf numFmtId="0" fontId="5" fillId="0" borderId="103" xfId="0" quotePrefix="1" applyFont="1" applyFill="1" applyBorder="1" applyAlignment="1">
      <alignment horizontal="center" vertical="top" wrapText="1"/>
    </xf>
    <xf numFmtId="0" fontId="8" fillId="0" borderId="13" xfId="0" applyFont="1" applyFill="1" applyBorder="1" applyAlignment="1">
      <alignment wrapText="1"/>
    </xf>
    <xf numFmtId="0" fontId="5" fillId="0" borderId="103"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55" xfId="0" applyFont="1" applyFill="1" applyBorder="1" applyAlignment="1">
      <alignment horizontal="center" vertical="top" wrapText="1"/>
    </xf>
    <xf numFmtId="0" fontId="5" fillId="0" borderId="14" xfId="0" applyFont="1" applyFill="1" applyBorder="1" applyAlignment="1">
      <alignment horizontal="center" vertical="top" wrapText="1"/>
    </xf>
    <xf numFmtId="0" fontId="5" fillId="0" borderId="102" xfId="0" applyFont="1" applyFill="1" applyBorder="1" applyAlignment="1">
      <alignment horizontal="center" vertical="top" wrapText="1"/>
    </xf>
    <xf numFmtId="0" fontId="8" fillId="0" borderId="31" xfId="0" applyFont="1" applyFill="1" applyBorder="1" applyAlignment="1">
      <alignment horizontal="center" vertical="center" textRotation="90"/>
    </xf>
    <xf numFmtId="0" fontId="8" fillId="0" borderId="104" xfId="0" applyFont="1" applyFill="1" applyBorder="1" applyAlignment="1">
      <alignment horizontal="center" vertical="center" textRotation="90"/>
    </xf>
    <xf numFmtId="0" fontId="8" fillId="0" borderId="32" xfId="0" applyFont="1" applyFill="1" applyBorder="1" applyAlignment="1">
      <alignment horizontal="center" vertical="center" textRotation="90"/>
    </xf>
    <xf numFmtId="0" fontId="8" fillId="0" borderId="33" xfId="0" applyFont="1" applyFill="1" applyBorder="1" applyAlignment="1">
      <alignment horizontal="center" vertical="center" textRotation="90" wrapText="1"/>
    </xf>
    <xf numFmtId="0" fontId="8" fillId="0" borderId="62" xfId="0" applyFont="1" applyFill="1" applyBorder="1" applyAlignment="1">
      <alignment horizontal="center" vertical="center"/>
    </xf>
    <xf numFmtId="0" fontId="8" fillId="0" borderId="75"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105" xfId="0" applyFont="1" applyFill="1" applyBorder="1" applyAlignment="1">
      <alignment horizontal="center" vertical="center"/>
    </xf>
    <xf numFmtId="0" fontId="8" fillId="0" borderId="106" xfId="0" applyFont="1" applyFill="1" applyBorder="1" applyAlignment="1">
      <alignment horizontal="center" vertical="center"/>
    </xf>
  </cellXfs>
  <cellStyles count="45">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ommentaire" xfId="28" builtinId="10" customBuiltin="1"/>
    <cellStyle name="Entrée" xfId="29" builtinId="20" customBuiltin="1"/>
    <cellStyle name="Euro" xfId="30"/>
    <cellStyle name="Insatisfaisant" xfId="31" builtinId="27" customBuiltin="1"/>
    <cellStyle name="Neutre" xfId="32" builtinId="28" customBuiltin="1"/>
    <cellStyle name="Normal" xfId="0" builtinId="0"/>
    <cellStyle name="Normal 2" xfId="33"/>
    <cellStyle name="Pourcentage" xfId="34" builtinId="5"/>
    <cellStyle name="Satisfaisant" xfId="35" builtinId="26" customBuiltin="1"/>
    <cellStyle name="Sortie" xfId="36" builtinId="21" customBuiltin="1"/>
    <cellStyle name="Texte explicatif" xfId="37" builtinId="53" customBuiltin="1"/>
    <cellStyle name="Titre" xfId="38" builtinId="15" customBuiltin="1"/>
    <cellStyle name="Titre 1" xfId="39" builtinId="16" customBuiltin="1"/>
    <cellStyle name="Titre 2" xfId="40" builtinId="17" customBuiltin="1"/>
    <cellStyle name="Titre 3" xfId="41" builtinId="18" customBuiltin="1"/>
    <cellStyle name="Titre 4" xfId="42" builtinId="19" customBuiltin="1"/>
    <cellStyle name="Total" xfId="43" builtinId="25" customBuiltin="1"/>
    <cellStyle name="Vérification" xfId="44"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2"/>
  <sheetViews>
    <sheetView topLeftCell="A19" zoomScaleNormal="100" zoomScaleSheetLayoutView="85" workbookViewId="0">
      <selection activeCell="B21" sqref="B21"/>
    </sheetView>
  </sheetViews>
  <sheetFormatPr baseColWidth="10" defaultColWidth="11.44140625" defaultRowHeight="13.2" x14ac:dyDescent="0.25"/>
  <cols>
    <col min="1" max="1" width="3.44140625" style="120" customWidth="1"/>
    <col min="2" max="2" width="96.109375" style="124" customWidth="1"/>
    <col min="3" max="3" width="11.44140625" style="122"/>
    <col min="4" max="7" width="6.88671875" style="122" customWidth="1"/>
    <col min="8" max="16384" width="11.44140625" style="122"/>
  </cols>
  <sheetData>
    <row r="2" spans="1:7" x14ac:dyDescent="0.25">
      <c r="B2" s="121" t="s">
        <v>141</v>
      </c>
    </row>
    <row r="4" spans="1:7" x14ac:dyDescent="0.25">
      <c r="B4" s="123" t="s">
        <v>142</v>
      </c>
    </row>
    <row r="5" spans="1:7" ht="27" thickBot="1" x14ac:dyDescent="0.3">
      <c r="B5" s="124" t="s">
        <v>143</v>
      </c>
    </row>
    <row r="6" spans="1:7" x14ac:dyDescent="0.25">
      <c r="B6" s="125"/>
      <c r="D6" s="177" t="s">
        <v>144</v>
      </c>
      <c r="E6" s="178"/>
      <c r="F6" s="178"/>
      <c r="G6" s="179"/>
    </row>
    <row r="7" spans="1:7" x14ac:dyDescent="0.25">
      <c r="D7" s="180"/>
      <c r="E7" s="181"/>
      <c r="F7" s="181"/>
      <c r="G7" s="182"/>
    </row>
    <row r="8" spans="1:7" x14ac:dyDescent="0.25">
      <c r="B8" s="123" t="s">
        <v>145</v>
      </c>
      <c r="D8" s="180"/>
      <c r="E8" s="181"/>
      <c r="F8" s="181"/>
      <c r="G8" s="182"/>
    </row>
    <row r="9" spans="1:7" x14ac:dyDescent="0.25">
      <c r="B9" s="124" t="s">
        <v>146</v>
      </c>
      <c r="D9" s="180"/>
      <c r="E9" s="181"/>
      <c r="F9" s="181"/>
      <c r="G9" s="182"/>
    </row>
    <row r="10" spans="1:7" x14ac:dyDescent="0.25">
      <c r="A10" s="120">
        <v>1</v>
      </c>
      <c r="B10" s="124" t="s">
        <v>147</v>
      </c>
      <c r="D10" s="180"/>
      <c r="E10" s="181"/>
      <c r="F10" s="181"/>
      <c r="G10" s="182"/>
    </row>
    <row r="11" spans="1:7" ht="53.4" thickBot="1" x14ac:dyDescent="0.3">
      <c r="A11" s="120">
        <v>2</v>
      </c>
      <c r="B11" s="124" t="s">
        <v>161</v>
      </c>
      <c r="D11" s="183"/>
      <c r="E11" s="184"/>
      <c r="F11" s="184"/>
      <c r="G11" s="185"/>
    </row>
    <row r="12" spans="1:7" ht="26.4" x14ac:dyDescent="0.25">
      <c r="A12" s="120">
        <v>3</v>
      </c>
      <c r="B12" s="146" t="s">
        <v>169</v>
      </c>
      <c r="D12" s="148"/>
      <c r="E12" s="148"/>
      <c r="F12" s="148"/>
      <c r="G12" s="148"/>
    </row>
    <row r="13" spans="1:7" ht="66.75" customHeight="1" x14ac:dyDescent="0.25">
      <c r="A13" s="120">
        <v>4</v>
      </c>
      <c r="B13" s="124" t="s">
        <v>157</v>
      </c>
    </row>
    <row r="14" spans="1:7" ht="26.4" x14ac:dyDescent="0.25">
      <c r="A14" s="120">
        <v>5</v>
      </c>
      <c r="B14" s="124" t="s">
        <v>152</v>
      </c>
    </row>
    <row r="15" spans="1:7" ht="53.25" customHeight="1" x14ac:dyDescent="0.25">
      <c r="A15" s="120">
        <v>6</v>
      </c>
      <c r="B15" s="124" t="s">
        <v>153</v>
      </c>
    </row>
    <row r="16" spans="1:7" ht="52.8" x14ac:dyDescent="0.25">
      <c r="A16" s="120">
        <v>7</v>
      </c>
      <c r="B16" s="124" t="s">
        <v>154</v>
      </c>
    </row>
    <row r="17" spans="1:2" ht="52.8" x14ac:dyDescent="0.25">
      <c r="A17" s="120">
        <v>8</v>
      </c>
      <c r="B17" s="124" t="s">
        <v>156</v>
      </c>
    </row>
    <row r="19" spans="1:2" x14ac:dyDescent="0.25">
      <c r="B19" s="123" t="s">
        <v>148</v>
      </c>
    </row>
    <row r="20" spans="1:2" ht="26.4" x14ac:dyDescent="0.25">
      <c r="B20" s="146" t="s">
        <v>172</v>
      </c>
    </row>
    <row r="21" spans="1:2" ht="123" customHeight="1" x14ac:dyDescent="0.25">
      <c r="B21" s="146" t="s">
        <v>173</v>
      </c>
    </row>
    <row r="22" spans="1:2" ht="211.2" x14ac:dyDescent="0.25">
      <c r="B22" s="146" t="s">
        <v>171</v>
      </c>
    </row>
    <row r="23" spans="1:2" ht="39.6" x14ac:dyDescent="0.25">
      <c r="A23" s="126"/>
      <c r="B23" s="124" t="s">
        <v>149</v>
      </c>
    </row>
    <row r="24" spans="1:2" ht="39.6" x14ac:dyDescent="0.25">
      <c r="A24" s="126"/>
      <c r="B24" s="124" t="s">
        <v>150</v>
      </c>
    </row>
    <row r="25" spans="1:2" ht="26.4" x14ac:dyDescent="0.25">
      <c r="A25" s="126"/>
      <c r="B25" s="124" t="s">
        <v>158</v>
      </c>
    </row>
    <row r="26" spans="1:2" ht="26.4" x14ac:dyDescent="0.25">
      <c r="A26" s="126"/>
      <c r="B26" s="146" t="s">
        <v>174</v>
      </c>
    </row>
    <row r="28" spans="1:2" x14ac:dyDescent="0.25">
      <c r="B28" s="123" t="s">
        <v>151</v>
      </c>
    </row>
    <row r="29" spans="1:2" x14ac:dyDescent="0.25">
      <c r="B29" s="124" t="s">
        <v>146</v>
      </c>
    </row>
    <row r="30" spans="1:2" ht="132" x14ac:dyDescent="0.25">
      <c r="B30" s="146" t="s">
        <v>170</v>
      </c>
    </row>
    <row r="31" spans="1:2" ht="26.4" x14ac:dyDescent="0.25">
      <c r="B31" s="124" t="s">
        <v>159</v>
      </c>
    </row>
    <row r="32" spans="1:2" ht="26.4" x14ac:dyDescent="0.25">
      <c r="B32" s="124" t="s">
        <v>160</v>
      </c>
    </row>
  </sheetData>
  <mergeCells count="1">
    <mergeCell ref="D6:G11"/>
  </mergeCells>
  <pageMargins left="0.59055118110236227" right="0.59055118110236227" top="0.59055118110236227" bottom="0.59055118110236227" header="0.51181102362204722" footer="0.31496062992125984"/>
  <pageSetup paperSize="9" scale="91"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topLeftCell="A7" zoomScale="70" zoomScaleNormal="70" zoomScaleSheetLayoutView="100" workbookViewId="0">
      <pane xSplit="1" topLeftCell="B1" activePane="topRight" state="frozen"/>
      <selection pane="topRight" activeCell="C31" sqref="C31"/>
    </sheetView>
  </sheetViews>
  <sheetFormatPr baseColWidth="10" defaultColWidth="11.44140625" defaultRowHeight="13.8" x14ac:dyDescent="0.25"/>
  <cols>
    <col min="1" max="1" width="60.77734375" style="168" customWidth="1"/>
    <col min="2" max="7" width="50.6640625" style="5" customWidth="1"/>
    <col min="8" max="16384" width="11.44140625" style="19"/>
  </cols>
  <sheetData>
    <row r="1" spans="1:7" s="176" customFormat="1" ht="29.4" customHeight="1" thickBot="1" x14ac:dyDescent="0.3">
      <c r="A1" s="173"/>
      <c r="B1" s="174" t="s">
        <v>16</v>
      </c>
      <c r="C1" s="174" t="s">
        <v>80</v>
      </c>
      <c r="D1" s="174" t="s">
        <v>81</v>
      </c>
      <c r="E1" s="174" t="s">
        <v>82</v>
      </c>
      <c r="F1" s="174" t="s">
        <v>83</v>
      </c>
      <c r="G1" s="175" t="s">
        <v>197</v>
      </c>
    </row>
    <row r="2" spans="1:7" s="68" customFormat="1" ht="30" customHeight="1" x14ac:dyDescent="0.3">
      <c r="A2" s="170" t="s">
        <v>195</v>
      </c>
      <c r="B2" s="145" t="s">
        <v>162</v>
      </c>
      <c r="C2" s="145" t="s">
        <v>163</v>
      </c>
      <c r="D2" s="145" t="s">
        <v>164</v>
      </c>
      <c r="E2" s="145" t="s">
        <v>165</v>
      </c>
      <c r="F2" s="145" t="s">
        <v>166</v>
      </c>
      <c r="G2" s="50"/>
    </row>
    <row r="3" spans="1:7" s="68" customFormat="1" ht="47.4" customHeight="1" x14ac:dyDescent="0.3">
      <c r="A3" s="164" t="s">
        <v>194</v>
      </c>
      <c r="B3" s="145"/>
      <c r="C3" s="145"/>
      <c r="D3" s="145"/>
      <c r="E3" s="145"/>
      <c r="F3" s="145"/>
      <c r="G3" s="50"/>
    </row>
    <row r="4" spans="1:7" s="69" customFormat="1" ht="69" x14ac:dyDescent="0.25">
      <c r="A4" s="165" t="s">
        <v>175</v>
      </c>
      <c r="B4" s="52"/>
      <c r="C4" s="52"/>
      <c r="D4" s="52"/>
      <c r="E4" s="52"/>
      <c r="F4" s="52"/>
      <c r="G4" s="51"/>
    </row>
    <row r="5" spans="1:7" s="69" customFormat="1" x14ac:dyDescent="0.25">
      <c r="A5" s="165" t="s">
        <v>176</v>
      </c>
      <c r="B5" s="52"/>
      <c r="C5" s="52"/>
      <c r="D5" s="52"/>
      <c r="E5" s="52"/>
      <c r="F5" s="52"/>
      <c r="G5" s="51"/>
    </row>
    <row r="6" spans="1:7" s="69" customFormat="1" x14ac:dyDescent="0.25">
      <c r="A6" s="166" t="s">
        <v>177</v>
      </c>
      <c r="B6" s="52"/>
      <c r="C6" s="52"/>
      <c r="D6" s="52"/>
      <c r="E6" s="52"/>
      <c r="F6" s="52"/>
      <c r="G6" s="51"/>
    </row>
    <row r="7" spans="1:7" s="69" customFormat="1" ht="110.4" x14ac:dyDescent="0.25">
      <c r="A7" s="165" t="s">
        <v>178</v>
      </c>
      <c r="B7" s="147" t="s">
        <v>168</v>
      </c>
      <c r="C7" s="147" t="s">
        <v>168</v>
      </c>
      <c r="D7" s="147" t="s">
        <v>168</v>
      </c>
      <c r="E7" s="147" t="s">
        <v>168</v>
      </c>
      <c r="F7" s="147" t="s">
        <v>168</v>
      </c>
      <c r="G7" s="51"/>
    </row>
    <row r="8" spans="1:7" s="69" customFormat="1" ht="27.6" x14ac:dyDescent="0.25">
      <c r="A8" s="165" t="s">
        <v>179</v>
      </c>
      <c r="B8" s="52"/>
      <c r="C8" s="52"/>
      <c r="D8" s="52"/>
      <c r="E8" s="52"/>
      <c r="F8" s="52"/>
      <c r="G8" s="51"/>
    </row>
    <row r="9" spans="1:7" s="69" customFormat="1" ht="24" x14ac:dyDescent="0.25">
      <c r="A9" s="165" t="s">
        <v>180</v>
      </c>
      <c r="B9" s="52"/>
      <c r="C9" s="52"/>
      <c r="D9" s="52"/>
      <c r="E9" s="52"/>
      <c r="F9" s="52"/>
      <c r="G9" s="51"/>
    </row>
    <row r="10" spans="1:7" s="69" customFormat="1" x14ac:dyDescent="0.25">
      <c r="A10" s="169" t="s">
        <v>181</v>
      </c>
      <c r="B10" s="52"/>
      <c r="C10" s="52"/>
      <c r="D10" s="52"/>
      <c r="E10" s="52"/>
      <c r="F10" s="52"/>
      <c r="G10" s="51"/>
    </row>
    <row r="11" spans="1:7" s="69" customFormat="1" x14ac:dyDescent="0.25">
      <c r="A11" s="169" t="s">
        <v>182</v>
      </c>
      <c r="B11" s="52"/>
      <c r="C11" s="52"/>
      <c r="D11" s="52"/>
      <c r="E11" s="52"/>
      <c r="F11" s="52"/>
      <c r="G11" s="51"/>
    </row>
    <row r="12" spans="1:7" s="69" customFormat="1" x14ac:dyDescent="0.25">
      <c r="A12" s="169" t="s">
        <v>183</v>
      </c>
      <c r="B12" s="52"/>
      <c r="C12" s="52"/>
      <c r="D12" s="52"/>
      <c r="E12" s="52"/>
      <c r="F12" s="52"/>
      <c r="G12" s="51"/>
    </row>
    <row r="13" spans="1:7" s="69" customFormat="1" x14ac:dyDescent="0.25">
      <c r="A13" s="169" t="s">
        <v>184</v>
      </c>
      <c r="B13" s="52"/>
      <c r="C13" s="52"/>
      <c r="D13" s="52"/>
      <c r="E13" s="52"/>
      <c r="F13" s="52"/>
      <c r="G13" s="51"/>
    </row>
    <row r="14" spans="1:7" s="69" customFormat="1" x14ac:dyDescent="0.25">
      <c r="A14" s="169" t="s">
        <v>185</v>
      </c>
      <c r="B14" s="52"/>
      <c r="C14" s="52"/>
      <c r="D14" s="52"/>
      <c r="E14" s="52"/>
      <c r="F14" s="52"/>
      <c r="G14" s="51"/>
    </row>
    <row r="15" spans="1:7" s="69" customFormat="1" x14ac:dyDescent="0.25">
      <c r="A15" s="169" t="s">
        <v>186</v>
      </c>
      <c r="B15" s="52"/>
      <c r="C15" s="52"/>
      <c r="D15" s="52"/>
      <c r="E15" s="52"/>
      <c r="F15" s="52"/>
      <c r="G15" s="51"/>
    </row>
    <row r="16" spans="1:7" s="69" customFormat="1" ht="27.6" x14ac:dyDescent="0.25">
      <c r="A16" s="169" t="s">
        <v>187</v>
      </c>
      <c r="B16" s="52"/>
      <c r="C16" s="52"/>
      <c r="D16" s="52"/>
      <c r="E16" s="52"/>
      <c r="F16" s="52"/>
      <c r="G16" s="51"/>
    </row>
    <row r="17" spans="1:7" s="69" customFormat="1" ht="41.4" x14ac:dyDescent="0.25">
      <c r="A17" s="169" t="s">
        <v>188</v>
      </c>
      <c r="B17" s="52"/>
      <c r="C17" s="52"/>
      <c r="D17" s="52"/>
      <c r="E17" s="52"/>
      <c r="F17" s="52"/>
      <c r="G17" s="51"/>
    </row>
    <row r="18" spans="1:7" s="71" customFormat="1" x14ac:dyDescent="0.25">
      <c r="A18" s="165" t="s">
        <v>189</v>
      </c>
      <c r="B18" s="52"/>
      <c r="C18" s="52"/>
      <c r="D18" s="52"/>
      <c r="E18" s="52"/>
      <c r="F18" s="52"/>
      <c r="G18" s="51"/>
    </row>
    <row r="19" spans="1:7" s="69" customFormat="1" ht="40.200000000000003" customHeight="1" x14ac:dyDescent="0.25">
      <c r="A19" s="165" t="s">
        <v>190</v>
      </c>
      <c r="B19" s="52"/>
      <c r="C19" s="52"/>
      <c r="D19" s="52"/>
      <c r="E19" s="52"/>
      <c r="F19" s="52"/>
      <c r="G19" s="51"/>
    </row>
    <row r="20" spans="1:7" s="69" customFormat="1" x14ac:dyDescent="0.25">
      <c r="A20" s="165" t="s">
        <v>191</v>
      </c>
      <c r="B20" s="52"/>
      <c r="C20" s="52"/>
      <c r="D20" s="52"/>
      <c r="E20" s="52"/>
      <c r="F20" s="52"/>
      <c r="G20" s="51"/>
    </row>
    <row r="21" spans="1:7" s="69" customFormat="1" x14ac:dyDescent="0.25">
      <c r="A21" s="165" t="s">
        <v>192</v>
      </c>
      <c r="B21" s="52"/>
      <c r="C21" s="52"/>
      <c r="D21" s="52"/>
      <c r="E21" s="52"/>
      <c r="F21" s="52"/>
      <c r="G21" s="51"/>
    </row>
    <row r="22" spans="1:7" s="69" customFormat="1" ht="27.6" x14ac:dyDescent="0.25">
      <c r="A22" s="165" t="s">
        <v>193</v>
      </c>
      <c r="B22" s="52"/>
      <c r="C22" s="52"/>
      <c r="D22" s="52"/>
      <c r="E22" s="52"/>
      <c r="F22" s="52"/>
      <c r="G22" s="51"/>
    </row>
    <row r="23" spans="1:7" s="69" customFormat="1" ht="14.4" thickBot="1" x14ac:dyDescent="0.3">
      <c r="A23" s="167" t="s">
        <v>196</v>
      </c>
      <c r="B23" s="171"/>
      <c r="C23" s="171"/>
      <c r="D23" s="171"/>
      <c r="E23" s="171"/>
      <c r="F23" s="171"/>
      <c r="G23" s="172"/>
    </row>
    <row r="24" spans="1:7" s="71" customFormat="1" ht="12.75" customHeight="1" x14ac:dyDescent="0.25">
      <c r="B24" s="70"/>
      <c r="C24" s="70"/>
      <c r="D24" s="70"/>
      <c r="E24" s="70"/>
      <c r="F24" s="70"/>
      <c r="G24" s="70"/>
    </row>
    <row r="25" spans="1:7" x14ac:dyDescent="0.25">
      <c r="A25" s="168" t="s">
        <v>84</v>
      </c>
    </row>
  </sheetData>
  <phoneticPr fontId="0" type="noConversion"/>
  <pageMargins left="0.59055118110236227" right="0.47244094488188981" top="0.59055118110236227" bottom="0.59055118110236227" header="0.31496062992125984" footer="0.24"/>
  <pageSetup paperSize="9" orientation="portrait" r:id="rId1"/>
  <headerFooter alignWithMargins="0">
    <oddHeader>&amp;L&amp;"Arial Narrow,Normal"[Intitulé du marché]&amp;C&amp;"Arial Narrow,Normal"Analyse des offres&amp;R&amp;"Arial Narrow,Normal"Jury d'attribution du [date de la séance]</oddHeader>
    <oddFooter>&amp;L&amp;"Arial Narrow,Normal"&amp;A&amp;R&amp;"Arial Narrow,Normal"p. &amp;P /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07"/>
  <sheetViews>
    <sheetView view="pageBreakPreview" zoomScaleNormal="100" zoomScaleSheetLayoutView="70" workbookViewId="0">
      <selection activeCell="E7" sqref="E7:F7"/>
    </sheetView>
  </sheetViews>
  <sheetFormatPr baseColWidth="10" defaultColWidth="11.44140625" defaultRowHeight="13.8" x14ac:dyDescent="0.25"/>
  <cols>
    <col min="1" max="1" width="3" style="4" customWidth="1"/>
    <col min="2" max="9" width="11.6640625" style="13" customWidth="1"/>
    <col min="10" max="10" width="39.5546875" style="4" customWidth="1"/>
    <col min="11" max="19" width="11.44140625" style="6"/>
    <col min="20" max="16384" width="11.44140625" style="14"/>
  </cols>
  <sheetData>
    <row r="1" spans="1:19" ht="53.25" customHeight="1" thickBot="1" x14ac:dyDescent="0.3">
      <c r="B1" s="190" t="s">
        <v>167</v>
      </c>
      <c r="C1" s="190"/>
      <c r="D1" s="190"/>
      <c r="E1" s="190"/>
      <c r="F1" s="190"/>
      <c r="G1" s="190"/>
      <c r="H1" s="190"/>
      <c r="I1" s="190"/>
    </row>
    <row r="2" spans="1:19" s="9" customFormat="1" ht="30" customHeight="1" thickBot="1" x14ac:dyDescent="0.3">
      <c r="A2" s="7"/>
      <c r="B2" s="273" t="s">
        <v>75</v>
      </c>
      <c r="C2" s="274"/>
      <c r="D2" s="274"/>
      <c r="E2" s="274"/>
      <c r="F2" s="274"/>
      <c r="G2" s="274"/>
      <c r="H2" s="274"/>
      <c r="I2" s="8" t="s">
        <v>16</v>
      </c>
      <c r="J2" s="136" t="s">
        <v>155</v>
      </c>
      <c r="K2" s="37"/>
      <c r="L2" s="37"/>
      <c r="M2" s="37"/>
      <c r="N2" s="37"/>
      <c r="O2" s="37"/>
      <c r="P2" s="37"/>
      <c r="Q2" s="37"/>
      <c r="R2" s="37"/>
      <c r="S2" s="37"/>
    </row>
    <row r="3" spans="1:19" s="20" customFormat="1" ht="3.75" customHeight="1" thickBot="1" x14ac:dyDescent="0.3">
      <c r="A3" s="5"/>
      <c r="B3" s="10"/>
      <c r="C3" s="10"/>
      <c r="D3" s="10"/>
      <c r="E3" s="10"/>
      <c r="F3" s="10"/>
      <c r="G3" s="11"/>
      <c r="H3" s="11"/>
      <c r="I3" s="12"/>
      <c r="J3" s="10"/>
      <c r="K3" s="19"/>
      <c r="L3" s="19"/>
      <c r="M3" s="19"/>
      <c r="N3" s="19"/>
      <c r="O3" s="19"/>
      <c r="P3" s="19"/>
      <c r="Q3" s="19"/>
      <c r="R3" s="19"/>
      <c r="S3" s="19"/>
    </row>
    <row r="4" spans="1:19" s="16" customFormat="1" ht="15.75" customHeight="1" thickBot="1" x14ac:dyDescent="0.3">
      <c r="A4" s="15"/>
      <c r="B4" s="191" t="s">
        <v>17</v>
      </c>
      <c r="C4" s="192"/>
      <c r="D4" s="192"/>
      <c r="E4" s="192"/>
      <c r="F4" s="192"/>
      <c r="G4" s="278" t="s">
        <v>112</v>
      </c>
      <c r="H4" s="192"/>
      <c r="I4" s="279"/>
      <c r="J4" s="134"/>
      <c r="K4" s="38"/>
      <c r="L4" s="38"/>
      <c r="M4" s="38"/>
      <c r="N4" s="38"/>
      <c r="O4" s="38"/>
      <c r="P4" s="38"/>
      <c r="Q4" s="38"/>
      <c r="R4" s="38"/>
      <c r="S4" s="38"/>
    </row>
    <row r="5" spans="1:19" s="18" customFormat="1" ht="27.6" x14ac:dyDescent="0.3">
      <c r="A5" s="17"/>
      <c r="B5" s="276" t="s">
        <v>18</v>
      </c>
      <c r="C5" s="229"/>
      <c r="D5" s="229"/>
      <c r="E5" s="229" t="s">
        <v>19</v>
      </c>
      <c r="F5" s="229"/>
      <c r="G5" s="23" t="s">
        <v>24</v>
      </c>
      <c r="H5" s="23" t="s">
        <v>23</v>
      </c>
      <c r="I5" s="24" t="s">
        <v>22</v>
      </c>
      <c r="J5" s="135"/>
      <c r="K5" s="39"/>
      <c r="L5" s="39"/>
      <c r="M5" s="39"/>
      <c r="N5" s="39"/>
      <c r="O5" s="39"/>
      <c r="P5" s="39"/>
      <c r="Q5" s="39"/>
      <c r="R5" s="39"/>
      <c r="S5" s="39"/>
    </row>
    <row r="6" spans="1:19" ht="12.75" customHeight="1" x14ac:dyDescent="0.25">
      <c r="B6" s="277" t="s">
        <v>34</v>
      </c>
      <c r="C6" s="267"/>
      <c r="D6" s="267"/>
      <c r="E6" s="275" t="s">
        <v>2</v>
      </c>
      <c r="F6" s="275"/>
      <c r="G6" s="41">
        <v>8.4500000000000006E-2</v>
      </c>
      <c r="H6" s="22" t="e">
        <f>G6/G$18</f>
        <v>#DIV/0!</v>
      </c>
      <c r="I6" s="25">
        <f>D92*G6</f>
        <v>591500</v>
      </c>
      <c r="J6" s="13"/>
    </row>
    <row r="7" spans="1:19" ht="12.75" customHeight="1" x14ac:dyDescent="0.25">
      <c r="B7" s="277" t="s">
        <v>34</v>
      </c>
      <c r="C7" s="267"/>
      <c r="D7" s="267"/>
      <c r="E7" s="275" t="s">
        <v>3</v>
      </c>
      <c r="F7" s="275"/>
      <c r="G7" s="41">
        <v>1.15E-2</v>
      </c>
      <c r="H7" s="22" t="e">
        <f t="shared" ref="H7:H15" si="0">G7/G$18</f>
        <v>#DIV/0!</v>
      </c>
      <c r="I7" s="25">
        <f t="shared" ref="I7:I15" si="1">7000000*G7</f>
        <v>80500</v>
      </c>
      <c r="J7" s="13"/>
    </row>
    <row r="8" spans="1:19" ht="12.75" customHeight="1" x14ac:dyDescent="0.25">
      <c r="B8" s="277" t="s">
        <v>34</v>
      </c>
      <c r="C8" s="267"/>
      <c r="D8" s="267"/>
      <c r="E8" s="275" t="s">
        <v>4</v>
      </c>
      <c r="F8" s="275"/>
      <c r="G8" s="41">
        <v>1.7500000000000002E-2</v>
      </c>
      <c r="H8" s="22" t="e">
        <f t="shared" si="0"/>
        <v>#DIV/0!</v>
      </c>
      <c r="I8" s="25">
        <f t="shared" si="1"/>
        <v>122500.00000000001</v>
      </c>
      <c r="J8" s="13"/>
    </row>
    <row r="9" spans="1:19" x14ac:dyDescent="0.25">
      <c r="B9" s="277" t="s">
        <v>34</v>
      </c>
      <c r="C9" s="267"/>
      <c r="D9" s="267"/>
      <c r="E9" s="275" t="s">
        <v>6</v>
      </c>
      <c r="F9" s="275"/>
      <c r="G9" s="41">
        <v>1.2E-2</v>
      </c>
      <c r="H9" s="22" t="e">
        <f t="shared" si="0"/>
        <v>#DIV/0!</v>
      </c>
      <c r="I9" s="25">
        <f t="shared" si="1"/>
        <v>84000</v>
      </c>
      <c r="J9" s="13"/>
    </row>
    <row r="10" spans="1:19" ht="12.75" customHeight="1" x14ac:dyDescent="0.25">
      <c r="B10" s="277" t="s">
        <v>34</v>
      </c>
      <c r="C10" s="267"/>
      <c r="D10" s="267"/>
      <c r="E10" s="275" t="s">
        <v>5</v>
      </c>
      <c r="F10" s="275"/>
      <c r="G10" s="41">
        <v>3.0000000000000001E-3</v>
      </c>
      <c r="H10" s="22" t="e">
        <f t="shared" si="0"/>
        <v>#DIV/0!</v>
      </c>
      <c r="I10" s="25">
        <f t="shared" si="1"/>
        <v>21000</v>
      </c>
      <c r="J10" s="13"/>
    </row>
    <row r="11" spans="1:19" ht="12.75" customHeight="1" x14ac:dyDescent="0.25">
      <c r="B11" s="277" t="s">
        <v>34</v>
      </c>
      <c r="C11" s="267"/>
      <c r="D11" s="267"/>
      <c r="E11" s="275" t="s">
        <v>10</v>
      </c>
      <c r="F11" s="275"/>
      <c r="G11" s="41">
        <v>4.0000000000000001E-3</v>
      </c>
      <c r="H11" s="22" t="e">
        <f t="shared" si="0"/>
        <v>#DIV/0!</v>
      </c>
      <c r="I11" s="25">
        <f t="shared" si="1"/>
        <v>28000</v>
      </c>
      <c r="J11" s="13"/>
    </row>
    <row r="12" spans="1:19" ht="12.75" customHeight="1" x14ac:dyDescent="0.25">
      <c r="B12" s="277" t="s">
        <v>34</v>
      </c>
      <c r="C12" s="267"/>
      <c r="D12" s="267"/>
      <c r="E12" s="275" t="s">
        <v>9</v>
      </c>
      <c r="F12" s="275"/>
      <c r="G12" s="41">
        <v>6.0000000000000001E-3</v>
      </c>
      <c r="H12" s="22" t="e">
        <f t="shared" si="0"/>
        <v>#DIV/0!</v>
      </c>
      <c r="I12" s="25">
        <f t="shared" si="1"/>
        <v>42000</v>
      </c>
      <c r="J12" s="13"/>
    </row>
    <row r="13" spans="1:19" ht="12.75" customHeight="1" x14ac:dyDescent="0.25">
      <c r="B13" s="277" t="s">
        <v>34</v>
      </c>
      <c r="C13" s="267"/>
      <c r="D13" s="267"/>
      <c r="E13" s="275" t="s">
        <v>21</v>
      </c>
      <c r="F13" s="275"/>
      <c r="G13" s="41">
        <v>5.0000000000000001E-4</v>
      </c>
      <c r="H13" s="22" t="e">
        <f t="shared" si="0"/>
        <v>#DIV/0!</v>
      </c>
      <c r="I13" s="25">
        <f t="shared" si="1"/>
        <v>3500</v>
      </c>
      <c r="J13" s="13"/>
    </row>
    <row r="14" spans="1:19" ht="12.75" customHeight="1" x14ac:dyDescent="0.25">
      <c r="B14" s="277" t="s">
        <v>34</v>
      </c>
      <c r="C14" s="267"/>
      <c r="D14" s="267"/>
      <c r="E14" s="275" t="s">
        <v>113</v>
      </c>
      <c r="F14" s="275"/>
      <c r="G14" s="41">
        <v>1E-3</v>
      </c>
      <c r="H14" s="22" t="e">
        <f t="shared" si="0"/>
        <v>#DIV/0!</v>
      </c>
      <c r="I14" s="25">
        <f t="shared" si="1"/>
        <v>7000</v>
      </c>
      <c r="J14" s="13"/>
    </row>
    <row r="15" spans="1:19" x14ac:dyDescent="0.25">
      <c r="B15" s="277" t="s">
        <v>34</v>
      </c>
      <c r="C15" s="267"/>
      <c r="D15" s="267"/>
      <c r="E15" s="267" t="s">
        <v>86</v>
      </c>
      <c r="F15" s="267"/>
      <c r="G15" s="41">
        <v>0</v>
      </c>
      <c r="H15" s="22" t="e">
        <f t="shared" si="0"/>
        <v>#DIV/0!</v>
      </c>
      <c r="I15" s="25">
        <f t="shared" si="1"/>
        <v>0</v>
      </c>
      <c r="J15" s="13"/>
    </row>
    <row r="16" spans="1:19" s="20" customFormat="1" ht="3.75" customHeight="1" thickBot="1" x14ac:dyDescent="0.3">
      <c r="A16" s="5"/>
      <c r="B16" s="283" t="s">
        <v>7</v>
      </c>
      <c r="C16" s="284"/>
      <c r="D16" s="285"/>
      <c r="E16" s="282"/>
      <c r="F16" s="282"/>
      <c r="G16" s="27">
        <f>SUM(G6:G15)</f>
        <v>0.14000000000000001</v>
      </c>
      <c r="H16" s="26" t="e">
        <f>SUM(H6:H15)</f>
        <v>#DIV/0!</v>
      </c>
      <c r="I16" s="28">
        <f>SUM(I6:I15)</f>
        <v>980000</v>
      </c>
      <c r="J16" s="5"/>
      <c r="K16" s="19"/>
      <c r="L16" s="19"/>
      <c r="M16" s="19"/>
      <c r="N16" s="19"/>
      <c r="O16" s="19"/>
      <c r="P16" s="19"/>
      <c r="Q16" s="19"/>
      <c r="R16" s="19"/>
      <c r="S16" s="19"/>
    </row>
    <row r="17" spans="1:19" s="20" customFormat="1" ht="28.2" thickBot="1" x14ac:dyDescent="0.3">
      <c r="A17" s="5"/>
      <c r="B17" s="10"/>
      <c r="C17" s="10"/>
      <c r="D17" s="10"/>
      <c r="E17" s="10"/>
      <c r="F17" s="10"/>
      <c r="G17" s="86" t="s">
        <v>114</v>
      </c>
      <c r="H17" s="11"/>
      <c r="I17" s="12"/>
      <c r="J17" s="131"/>
      <c r="K17" s="19"/>
      <c r="L17" s="19"/>
      <c r="M17" s="19"/>
      <c r="N17" s="19"/>
      <c r="O17" s="19"/>
      <c r="P17" s="19"/>
      <c r="Q17" s="19"/>
      <c r="R17" s="19"/>
      <c r="S17" s="19"/>
    </row>
    <row r="18" spans="1:19" s="48" customFormat="1" ht="25.5" customHeight="1" thickBot="1" x14ac:dyDescent="0.35">
      <c r="A18" s="46"/>
      <c r="B18" s="191" t="s">
        <v>115</v>
      </c>
      <c r="C18" s="192"/>
      <c r="D18" s="192"/>
      <c r="E18" s="192"/>
      <c r="F18" s="192"/>
      <c r="G18" s="192"/>
      <c r="H18" s="192"/>
      <c r="I18" s="192"/>
      <c r="J18" s="132"/>
      <c r="K18" s="47"/>
      <c r="L18" s="47"/>
      <c r="M18" s="47"/>
      <c r="N18" s="47"/>
      <c r="O18" s="47"/>
      <c r="P18" s="47"/>
      <c r="Q18" s="47"/>
      <c r="R18" s="47"/>
      <c r="S18" s="47"/>
    </row>
    <row r="19" spans="1:19" s="20" customFormat="1" ht="12.75" customHeight="1" x14ac:dyDescent="0.3">
      <c r="A19" s="5"/>
      <c r="B19" s="276" t="s">
        <v>35</v>
      </c>
      <c r="C19" s="229"/>
      <c r="D19" s="280" t="s">
        <v>38</v>
      </c>
      <c r="E19" s="280"/>
      <c r="F19" s="23" t="s">
        <v>43</v>
      </c>
      <c r="G19" s="229" t="s">
        <v>39</v>
      </c>
      <c r="H19" s="229"/>
      <c r="I19" s="230"/>
      <c r="J19" s="131"/>
      <c r="K19" s="19"/>
      <c r="L19" s="19"/>
      <c r="M19" s="19"/>
      <c r="N19" s="19"/>
      <c r="O19" s="19"/>
      <c r="P19" s="19"/>
      <c r="Q19" s="19"/>
      <c r="R19" s="19"/>
      <c r="S19" s="19"/>
    </row>
    <row r="20" spans="1:19" s="20" customFormat="1" ht="12.75" customHeight="1" x14ac:dyDescent="0.25">
      <c r="A20" s="5"/>
      <c r="B20" s="269" t="s">
        <v>67</v>
      </c>
      <c r="C20" s="270"/>
      <c r="D20" s="259" t="s">
        <v>44</v>
      </c>
      <c r="E20" s="259"/>
      <c r="F20" s="49" t="s">
        <v>40</v>
      </c>
      <c r="G20" s="267" t="s">
        <v>48</v>
      </c>
      <c r="H20" s="267"/>
      <c r="I20" s="268"/>
      <c r="J20" s="131"/>
      <c r="K20" s="19"/>
      <c r="L20" s="19"/>
      <c r="M20" s="19"/>
      <c r="N20" s="19"/>
      <c r="O20" s="19"/>
      <c r="P20" s="19"/>
      <c r="Q20" s="19"/>
      <c r="R20" s="19"/>
      <c r="S20" s="19"/>
    </row>
    <row r="21" spans="1:19" s="20" customFormat="1" ht="12.75" customHeight="1" x14ac:dyDescent="0.25">
      <c r="A21" s="5"/>
      <c r="B21" s="269" t="s">
        <v>66</v>
      </c>
      <c r="C21" s="270"/>
      <c r="D21" s="281" t="s">
        <v>20</v>
      </c>
      <c r="E21" s="259"/>
      <c r="F21" s="49" t="s">
        <v>41</v>
      </c>
      <c r="G21" s="267" t="s">
        <v>42</v>
      </c>
      <c r="H21" s="267"/>
      <c r="I21" s="268"/>
      <c r="J21" s="131"/>
      <c r="K21" s="19"/>
      <c r="L21" s="19"/>
      <c r="M21" s="19"/>
      <c r="N21" s="19"/>
      <c r="O21" s="19"/>
      <c r="P21" s="19"/>
      <c r="Q21" s="19"/>
      <c r="R21" s="19"/>
      <c r="S21" s="19"/>
    </row>
    <row r="22" spans="1:19" s="20" customFormat="1" ht="12.75" customHeight="1" x14ac:dyDescent="0.25">
      <c r="A22" s="5"/>
      <c r="B22" s="269" t="s">
        <v>58</v>
      </c>
      <c r="C22" s="270"/>
      <c r="D22" s="281" t="s">
        <v>20</v>
      </c>
      <c r="E22" s="259"/>
      <c r="F22" s="49" t="s">
        <v>47</v>
      </c>
      <c r="G22" s="267" t="s">
        <v>87</v>
      </c>
      <c r="H22" s="267"/>
      <c r="I22" s="268"/>
      <c r="J22" s="131"/>
      <c r="K22" s="19"/>
      <c r="L22" s="19"/>
      <c r="M22" s="19"/>
      <c r="N22" s="19"/>
      <c r="O22" s="19"/>
      <c r="P22" s="19"/>
      <c r="Q22" s="19"/>
      <c r="R22" s="19"/>
      <c r="S22" s="19"/>
    </row>
    <row r="23" spans="1:19" s="20" customFormat="1" ht="12.75" customHeight="1" x14ac:dyDescent="0.25">
      <c r="A23" s="5"/>
      <c r="B23" s="269" t="s">
        <v>50</v>
      </c>
      <c r="C23" s="270"/>
      <c r="D23" s="259" t="s">
        <v>52</v>
      </c>
      <c r="E23" s="259"/>
      <c r="F23" s="49">
        <v>2</v>
      </c>
      <c r="G23" s="267" t="s">
        <v>87</v>
      </c>
      <c r="H23" s="267"/>
      <c r="I23" s="268"/>
      <c r="J23" s="131"/>
      <c r="K23" s="19"/>
      <c r="L23" s="19"/>
      <c r="M23" s="19"/>
      <c r="N23" s="19"/>
      <c r="O23" s="19"/>
      <c r="P23" s="19"/>
      <c r="Q23" s="19"/>
      <c r="R23" s="19"/>
      <c r="S23" s="19"/>
    </row>
    <row r="24" spans="1:19" s="20" customFormat="1" ht="12.75" customHeight="1" x14ac:dyDescent="0.25">
      <c r="A24" s="5"/>
      <c r="B24" s="269" t="s">
        <v>51</v>
      </c>
      <c r="C24" s="270"/>
      <c r="D24" s="259" t="s">
        <v>57</v>
      </c>
      <c r="E24" s="259"/>
      <c r="F24" s="49">
        <v>5</v>
      </c>
      <c r="G24" s="267" t="s">
        <v>87</v>
      </c>
      <c r="H24" s="267"/>
      <c r="I24" s="268"/>
      <c r="J24" s="131"/>
      <c r="K24" s="19"/>
      <c r="L24" s="19"/>
      <c r="M24" s="19"/>
      <c r="N24" s="19"/>
      <c r="O24" s="19"/>
      <c r="P24" s="19"/>
      <c r="Q24" s="19"/>
      <c r="R24" s="19"/>
      <c r="S24" s="19"/>
    </row>
    <row r="25" spans="1:19" s="20" customFormat="1" ht="12.75" customHeight="1" x14ac:dyDescent="0.25">
      <c r="A25" s="5"/>
      <c r="B25" s="269" t="s">
        <v>53</v>
      </c>
      <c r="C25" s="270"/>
      <c r="D25" s="281" t="s">
        <v>20</v>
      </c>
      <c r="E25" s="259"/>
      <c r="F25" s="49" t="s">
        <v>54</v>
      </c>
      <c r="G25" s="267" t="s">
        <v>87</v>
      </c>
      <c r="H25" s="267"/>
      <c r="I25" s="268"/>
      <c r="J25" s="131"/>
      <c r="K25" s="19"/>
      <c r="L25" s="19"/>
      <c r="M25" s="19"/>
      <c r="N25" s="19"/>
      <c r="O25" s="19"/>
      <c r="P25" s="19"/>
      <c r="Q25" s="19"/>
      <c r="R25" s="19"/>
      <c r="S25" s="19"/>
    </row>
    <row r="26" spans="1:19" s="20" customFormat="1" ht="12.75" customHeight="1" x14ac:dyDescent="0.25">
      <c r="A26" s="5"/>
      <c r="B26" s="269" t="s">
        <v>62</v>
      </c>
      <c r="C26" s="270"/>
      <c r="D26" s="259" t="s">
        <v>59</v>
      </c>
      <c r="E26" s="259"/>
      <c r="F26" s="49" t="s">
        <v>60</v>
      </c>
      <c r="G26" s="267" t="s">
        <v>61</v>
      </c>
      <c r="H26" s="267"/>
      <c r="I26" s="268"/>
      <c r="J26" s="131"/>
      <c r="K26" s="19"/>
      <c r="L26" s="19"/>
      <c r="M26" s="19"/>
      <c r="N26" s="19"/>
      <c r="O26" s="19"/>
      <c r="P26" s="19"/>
      <c r="Q26" s="19"/>
      <c r="R26" s="19"/>
      <c r="S26" s="19"/>
    </row>
    <row r="27" spans="1:19" s="20" customFormat="1" ht="12.75" customHeight="1" x14ac:dyDescent="0.25">
      <c r="A27" s="5"/>
      <c r="B27" s="269" t="s">
        <v>63</v>
      </c>
      <c r="C27" s="270"/>
      <c r="D27" s="281" t="s">
        <v>20</v>
      </c>
      <c r="E27" s="259"/>
      <c r="F27" s="49" t="s">
        <v>56</v>
      </c>
      <c r="G27" s="267" t="s">
        <v>68</v>
      </c>
      <c r="H27" s="267"/>
      <c r="I27" s="268"/>
      <c r="J27" s="131"/>
      <c r="K27" s="19"/>
      <c r="L27" s="19"/>
      <c r="M27" s="19"/>
      <c r="N27" s="19"/>
      <c r="O27" s="19"/>
      <c r="P27" s="19"/>
      <c r="Q27" s="19"/>
      <c r="R27" s="19"/>
      <c r="S27" s="19"/>
    </row>
    <row r="28" spans="1:19" s="20" customFormat="1" ht="12.75" customHeight="1" x14ac:dyDescent="0.25">
      <c r="A28" s="5"/>
      <c r="B28" s="269" t="s">
        <v>64</v>
      </c>
      <c r="C28" s="270"/>
      <c r="D28" s="259" t="s">
        <v>45</v>
      </c>
      <c r="E28" s="259"/>
      <c r="F28" s="49">
        <v>28</v>
      </c>
      <c r="G28" s="267" t="s">
        <v>46</v>
      </c>
      <c r="H28" s="267"/>
      <c r="I28" s="268"/>
      <c r="J28" s="131"/>
      <c r="K28" s="19"/>
      <c r="L28" s="19"/>
      <c r="M28" s="19"/>
      <c r="N28" s="19"/>
      <c r="O28" s="19"/>
      <c r="P28" s="19"/>
      <c r="Q28" s="19"/>
      <c r="R28" s="19"/>
      <c r="S28" s="19"/>
    </row>
    <row r="29" spans="1:19" s="20" customFormat="1" ht="12.75" customHeight="1" x14ac:dyDescent="0.25">
      <c r="A29" s="5"/>
      <c r="B29" s="269" t="s">
        <v>65</v>
      </c>
      <c r="C29" s="270"/>
      <c r="D29" s="259">
        <v>2</v>
      </c>
      <c r="E29" s="259"/>
      <c r="F29" s="49">
        <v>2</v>
      </c>
      <c r="G29" s="267" t="s">
        <v>74</v>
      </c>
      <c r="H29" s="267"/>
      <c r="I29" s="268"/>
      <c r="J29" s="131"/>
      <c r="K29" s="19"/>
      <c r="L29" s="19"/>
      <c r="M29" s="19"/>
      <c r="N29" s="19"/>
      <c r="O29" s="19"/>
      <c r="P29" s="19"/>
      <c r="Q29" s="19"/>
      <c r="R29" s="19"/>
      <c r="S29" s="19"/>
    </row>
    <row r="30" spans="1:19" s="20" customFormat="1" ht="12.75" customHeight="1" x14ac:dyDescent="0.25">
      <c r="A30" s="5"/>
      <c r="B30" s="269" t="s">
        <v>69</v>
      </c>
      <c r="C30" s="270"/>
      <c r="D30" s="259" t="s">
        <v>70</v>
      </c>
      <c r="E30" s="259"/>
      <c r="F30" s="49" t="s">
        <v>71</v>
      </c>
      <c r="G30" s="267" t="s">
        <v>72</v>
      </c>
      <c r="H30" s="267"/>
      <c r="I30" s="268"/>
      <c r="J30" s="131"/>
      <c r="K30" s="19"/>
      <c r="L30" s="19"/>
      <c r="M30" s="19"/>
      <c r="N30" s="19"/>
      <c r="O30" s="19"/>
      <c r="P30" s="19"/>
      <c r="Q30" s="19"/>
      <c r="R30" s="19"/>
      <c r="S30" s="19"/>
    </row>
    <row r="31" spans="1:19" s="20" customFormat="1" ht="12.75" customHeight="1" x14ac:dyDescent="0.25">
      <c r="A31" s="5"/>
      <c r="B31" s="269" t="s">
        <v>49</v>
      </c>
      <c r="C31" s="270"/>
      <c r="D31" s="259">
        <v>12</v>
      </c>
      <c r="E31" s="259"/>
      <c r="F31" s="49">
        <v>14</v>
      </c>
      <c r="G31" s="267" t="s">
        <v>55</v>
      </c>
      <c r="H31" s="267"/>
      <c r="I31" s="268"/>
      <c r="J31" s="131"/>
      <c r="K31" s="19"/>
      <c r="L31" s="19"/>
      <c r="M31" s="19"/>
      <c r="N31" s="19"/>
      <c r="O31" s="19"/>
      <c r="P31" s="19"/>
      <c r="Q31" s="19"/>
      <c r="R31" s="19"/>
      <c r="S31" s="19"/>
    </row>
    <row r="32" spans="1:19" s="20" customFormat="1" ht="12.75" customHeight="1" thickBot="1" x14ac:dyDescent="0.3">
      <c r="A32" s="5"/>
      <c r="B32" s="264" t="s">
        <v>116</v>
      </c>
      <c r="C32" s="265"/>
      <c r="D32" s="260"/>
      <c r="E32" s="261"/>
      <c r="F32" s="87"/>
      <c r="G32" s="262"/>
      <c r="H32" s="263"/>
      <c r="I32" s="263"/>
      <c r="J32" s="131"/>
      <c r="K32" s="19"/>
      <c r="L32" s="19"/>
      <c r="M32" s="19"/>
      <c r="N32" s="19"/>
      <c r="O32" s="19"/>
      <c r="P32" s="19"/>
      <c r="Q32" s="19"/>
      <c r="R32" s="19"/>
      <c r="S32" s="19"/>
    </row>
    <row r="33" spans="1:19" s="20" customFormat="1" ht="12.75" customHeight="1" x14ac:dyDescent="0.25">
      <c r="A33" s="5"/>
      <c r="B33" s="233" t="s">
        <v>117</v>
      </c>
      <c r="C33" s="234"/>
      <c r="D33" s="257" t="s">
        <v>118</v>
      </c>
      <c r="E33" s="258"/>
      <c r="F33" s="88">
        <v>2960</v>
      </c>
      <c r="G33" s="238" t="s">
        <v>87</v>
      </c>
      <c r="H33" s="238"/>
      <c r="I33" s="239"/>
      <c r="J33" s="131"/>
      <c r="K33" s="19"/>
      <c r="L33" s="19"/>
      <c r="M33" s="19"/>
      <c r="N33" s="19"/>
      <c r="O33" s="19"/>
      <c r="P33" s="19"/>
      <c r="Q33" s="19"/>
      <c r="R33" s="19"/>
      <c r="S33" s="19"/>
    </row>
    <row r="34" spans="1:19" s="6" customFormat="1" ht="27" customHeight="1" thickBot="1" x14ac:dyDescent="0.3">
      <c r="A34" s="4"/>
      <c r="B34" s="235"/>
      <c r="C34" s="236"/>
      <c r="D34" s="231" t="s">
        <v>119</v>
      </c>
      <c r="E34" s="266"/>
      <c r="F34" s="89">
        <v>3500</v>
      </c>
      <c r="G34" s="240" t="s">
        <v>87</v>
      </c>
      <c r="H34" s="240"/>
      <c r="I34" s="241"/>
      <c r="J34" s="131"/>
    </row>
    <row r="35" spans="1:19" s="6" customFormat="1" ht="13.5" customHeight="1" x14ac:dyDescent="0.25">
      <c r="A35" s="4"/>
      <c r="B35" s="233" t="s">
        <v>120</v>
      </c>
      <c r="C35" s="234"/>
      <c r="D35" s="257" t="s">
        <v>118</v>
      </c>
      <c r="E35" s="258"/>
      <c r="F35" s="88">
        <v>4115</v>
      </c>
      <c r="G35" s="238" t="s">
        <v>87</v>
      </c>
      <c r="H35" s="238"/>
      <c r="I35" s="239"/>
      <c r="J35" s="131"/>
    </row>
    <row r="36" spans="1:19" s="20" customFormat="1" ht="3.75" customHeight="1" thickBot="1" x14ac:dyDescent="0.3">
      <c r="A36" s="5"/>
      <c r="B36" s="235"/>
      <c r="C36" s="236"/>
      <c r="D36" s="231" t="s">
        <v>119</v>
      </c>
      <c r="E36" s="266"/>
      <c r="F36" s="89">
        <v>4320</v>
      </c>
      <c r="G36" s="240" t="s">
        <v>87</v>
      </c>
      <c r="H36" s="240"/>
      <c r="I36" s="241"/>
      <c r="J36" s="131"/>
      <c r="K36" s="19"/>
      <c r="L36" s="19"/>
      <c r="M36" s="19"/>
      <c r="N36" s="19"/>
      <c r="O36" s="19"/>
      <c r="P36" s="19"/>
      <c r="Q36" s="19"/>
      <c r="R36" s="19"/>
      <c r="S36" s="19"/>
    </row>
    <row r="37" spans="1:19" s="20" customFormat="1" ht="15.75" customHeight="1" x14ac:dyDescent="0.25">
      <c r="A37" s="5"/>
      <c r="B37" s="233" t="s">
        <v>121</v>
      </c>
      <c r="C37" s="234"/>
      <c r="D37" s="237" t="s">
        <v>118</v>
      </c>
      <c r="E37" s="237"/>
      <c r="F37" s="88">
        <v>4500</v>
      </c>
      <c r="G37" s="238" t="s">
        <v>87</v>
      </c>
      <c r="H37" s="238"/>
      <c r="I37" s="239"/>
      <c r="J37" s="131"/>
      <c r="K37" s="19"/>
      <c r="L37" s="19"/>
      <c r="M37" s="19"/>
      <c r="N37" s="19"/>
      <c r="O37" s="19"/>
      <c r="P37" s="19"/>
      <c r="Q37" s="19"/>
      <c r="R37" s="19"/>
      <c r="S37" s="19"/>
    </row>
    <row r="38" spans="1:19" s="20" customFormat="1" ht="12.75" customHeight="1" thickBot="1" x14ac:dyDescent="0.3">
      <c r="A38" s="5"/>
      <c r="B38" s="235"/>
      <c r="C38" s="236"/>
      <c r="D38" s="231" t="s">
        <v>119</v>
      </c>
      <c r="E38" s="232"/>
      <c r="F38" s="89">
        <v>4710</v>
      </c>
      <c r="G38" s="240" t="s">
        <v>87</v>
      </c>
      <c r="H38" s="240"/>
      <c r="I38" s="241"/>
      <c r="J38" s="131"/>
      <c r="K38" s="19"/>
      <c r="L38" s="19"/>
      <c r="M38" s="19"/>
      <c r="N38" s="19"/>
      <c r="O38" s="19"/>
      <c r="P38" s="19"/>
      <c r="Q38" s="19"/>
      <c r="R38" s="19"/>
      <c r="S38" s="19"/>
    </row>
    <row r="39" spans="1:19" s="21" customFormat="1" ht="12.75" customHeight="1" x14ac:dyDescent="0.25">
      <c r="A39" s="31"/>
      <c r="B39" s="233" t="s">
        <v>122</v>
      </c>
      <c r="C39" s="271"/>
      <c r="D39" s="237" t="s">
        <v>118</v>
      </c>
      <c r="E39" s="237"/>
      <c r="F39" s="90">
        <f>F35/F37</f>
        <v>0.91444444444444439</v>
      </c>
      <c r="G39" s="238" t="s">
        <v>87</v>
      </c>
      <c r="H39" s="238"/>
      <c r="I39" s="239"/>
      <c r="J39" s="133"/>
      <c r="K39" s="40"/>
      <c r="L39" s="40"/>
      <c r="M39" s="40"/>
      <c r="N39" s="40"/>
      <c r="O39" s="40"/>
      <c r="P39" s="40"/>
      <c r="Q39" s="40"/>
      <c r="R39" s="40"/>
      <c r="S39" s="40"/>
    </row>
    <row r="40" spans="1:19" s="20" customFormat="1" ht="12.75" customHeight="1" thickBot="1" x14ac:dyDescent="0.3">
      <c r="A40" s="5"/>
      <c r="B40" s="235"/>
      <c r="C40" s="272"/>
      <c r="D40" s="231" t="s">
        <v>119</v>
      </c>
      <c r="E40" s="232"/>
      <c r="F40" s="91">
        <f>F36/F38</f>
        <v>0.91719745222929938</v>
      </c>
      <c r="G40" s="240" t="s">
        <v>87</v>
      </c>
      <c r="H40" s="240"/>
      <c r="I40" s="241"/>
      <c r="J40" s="131"/>
      <c r="K40" s="19"/>
      <c r="L40" s="19"/>
      <c r="M40" s="19"/>
      <c r="N40" s="19"/>
      <c r="O40" s="19"/>
      <c r="P40" s="19"/>
      <c r="Q40" s="19"/>
      <c r="R40" s="19"/>
      <c r="S40" s="19"/>
    </row>
    <row r="41" spans="1:19" s="6" customFormat="1" ht="12.75" customHeight="1" x14ac:dyDescent="0.25">
      <c r="A41" s="4"/>
      <c r="B41" s="288" t="s">
        <v>123</v>
      </c>
      <c r="C41" s="289"/>
      <c r="D41" s="289"/>
      <c r="E41" s="289"/>
      <c r="F41" s="289"/>
      <c r="G41" s="289"/>
      <c r="H41" s="289"/>
      <c r="I41" s="289"/>
      <c r="J41" s="131"/>
    </row>
    <row r="42" spans="1:19" s="6" customFormat="1" ht="12.75" customHeight="1" thickBot="1" x14ac:dyDescent="0.3">
      <c r="A42" s="4"/>
      <c r="B42" s="246" t="s">
        <v>73</v>
      </c>
      <c r="C42" s="247"/>
      <c r="D42" s="247"/>
      <c r="E42" s="247"/>
      <c r="F42" s="247"/>
      <c r="G42" s="247"/>
      <c r="H42" s="247"/>
      <c r="I42" s="247"/>
      <c r="J42" s="131"/>
    </row>
    <row r="43" spans="1:19" s="6" customFormat="1" ht="12.75" customHeight="1" thickBot="1" x14ac:dyDescent="0.3">
      <c r="A43" s="4"/>
      <c r="B43" s="10"/>
      <c r="C43" s="10"/>
      <c r="D43" s="10"/>
      <c r="E43" s="10"/>
      <c r="F43" s="10"/>
      <c r="G43" s="11"/>
      <c r="H43" s="11"/>
      <c r="I43" s="12"/>
      <c r="J43" s="131"/>
    </row>
    <row r="44" spans="1:19" s="6" customFormat="1" ht="12.75" customHeight="1" thickBot="1" x14ac:dyDescent="0.3">
      <c r="A44" s="4"/>
      <c r="B44" s="191" t="s">
        <v>124</v>
      </c>
      <c r="C44" s="192"/>
      <c r="D44" s="192"/>
      <c r="E44" s="192"/>
      <c r="F44" s="192"/>
      <c r="G44" s="192"/>
      <c r="H44" s="192"/>
      <c r="I44" s="192"/>
      <c r="J44" s="131"/>
    </row>
    <row r="45" spans="1:19" s="6" customFormat="1" ht="12.75" customHeight="1" thickBot="1" x14ac:dyDescent="0.3">
      <c r="A45" s="4"/>
      <c r="B45" s="248" t="s">
        <v>125</v>
      </c>
      <c r="C45" s="249"/>
      <c r="D45" s="249"/>
      <c r="E45" s="249"/>
      <c r="F45" s="249"/>
      <c r="G45" s="249"/>
      <c r="H45" s="249"/>
      <c r="I45" s="249"/>
      <c r="J45" s="131"/>
    </row>
    <row r="46" spans="1:19" s="6" customFormat="1" ht="12.75" customHeight="1" x14ac:dyDescent="0.3">
      <c r="A46" s="4"/>
      <c r="B46" s="276" t="s">
        <v>28</v>
      </c>
      <c r="C46" s="229"/>
      <c r="D46" s="23" t="s">
        <v>29</v>
      </c>
      <c r="E46" s="23" t="s">
        <v>1</v>
      </c>
      <c r="F46" s="23" t="s">
        <v>30</v>
      </c>
      <c r="G46" s="229" t="s">
        <v>39</v>
      </c>
      <c r="H46" s="229"/>
      <c r="I46" s="230"/>
      <c r="J46" s="131"/>
    </row>
    <row r="47" spans="1:19" ht="12.75" customHeight="1" x14ac:dyDescent="0.25">
      <c r="B47" s="203" t="s">
        <v>126</v>
      </c>
      <c r="C47" s="204"/>
      <c r="D47" s="30">
        <f>SUM(D48:D52)</f>
        <v>0</v>
      </c>
      <c r="E47" s="30">
        <f>SUM(E48:E52)</f>
        <v>0</v>
      </c>
      <c r="F47" s="30">
        <f>SUM(F48:F52)</f>
        <v>0</v>
      </c>
      <c r="G47" s="286"/>
      <c r="H47" s="287"/>
      <c r="I47" s="287"/>
      <c r="J47" s="131"/>
    </row>
    <row r="48" spans="1:19" ht="12.75" customHeight="1" x14ac:dyDescent="0.25">
      <c r="B48" s="242"/>
      <c r="C48" s="243"/>
      <c r="D48" s="42">
        <v>0</v>
      </c>
      <c r="E48" s="42">
        <v>0</v>
      </c>
      <c r="F48" s="34">
        <f>SUM(D48,E48)</f>
        <v>0</v>
      </c>
      <c r="G48" s="244" t="s">
        <v>87</v>
      </c>
      <c r="H48" s="244"/>
      <c r="I48" s="245"/>
      <c r="J48" s="131"/>
    </row>
    <row r="49" spans="2:10" ht="12.75" customHeight="1" x14ac:dyDescent="0.25">
      <c r="B49" s="218"/>
      <c r="C49" s="219"/>
      <c r="D49" s="43">
        <v>0</v>
      </c>
      <c r="E49" s="43">
        <v>0</v>
      </c>
      <c r="F49" s="32">
        <f>SUM(D49,E49)</f>
        <v>0</v>
      </c>
      <c r="G49" s="220" t="s">
        <v>87</v>
      </c>
      <c r="H49" s="220"/>
      <c r="I49" s="221"/>
      <c r="J49" s="131"/>
    </row>
    <row r="50" spans="2:10" ht="12.75" customHeight="1" x14ac:dyDescent="0.25">
      <c r="B50" s="218"/>
      <c r="C50" s="219"/>
      <c r="D50" s="43">
        <v>0</v>
      </c>
      <c r="E50" s="43">
        <v>0</v>
      </c>
      <c r="F50" s="32">
        <f>SUM(D50,E50)</f>
        <v>0</v>
      </c>
      <c r="G50" s="220" t="s">
        <v>87</v>
      </c>
      <c r="H50" s="220"/>
      <c r="I50" s="221"/>
      <c r="J50" s="131"/>
    </row>
    <row r="51" spans="2:10" ht="12.75" customHeight="1" x14ac:dyDescent="0.25">
      <c r="B51" s="218"/>
      <c r="C51" s="219"/>
      <c r="D51" s="43">
        <v>0</v>
      </c>
      <c r="E51" s="43">
        <v>0</v>
      </c>
      <c r="F51" s="32">
        <f>SUM(D51,E51)</f>
        <v>0</v>
      </c>
      <c r="G51" s="220" t="s">
        <v>87</v>
      </c>
      <c r="H51" s="220"/>
      <c r="I51" s="221"/>
      <c r="J51" s="131"/>
    </row>
    <row r="52" spans="2:10" ht="12.75" customHeight="1" x14ac:dyDescent="0.25">
      <c r="B52" s="222"/>
      <c r="C52" s="223"/>
      <c r="D52" s="44">
        <v>0</v>
      </c>
      <c r="E52" s="44">
        <v>0</v>
      </c>
      <c r="F52" s="33">
        <f>SUM(D52,E52)</f>
        <v>0</v>
      </c>
      <c r="G52" s="224" t="s">
        <v>87</v>
      </c>
      <c r="H52" s="224"/>
      <c r="I52" s="225"/>
      <c r="J52" s="131"/>
    </row>
    <row r="53" spans="2:10" x14ac:dyDescent="0.25">
      <c r="B53" s="203" t="s">
        <v>127</v>
      </c>
      <c r="C53" s="204"/>
      <c r="D53" s="30">
        <f>SUM(D54:D58)</f>
        <v>0</v>
      </c>
      <c r="E53" s="30">
        <f>SUM(E54:E58)</f>
        <v>0</v>
      </c>
      <c r="F53" s="30">
        <f>SUM(F54:F58)</f>
        <v>0</v>
      </c>
      <c r="G53" s="286"/>
      <c r="H53" s="287"/>
      <c r="I53" s="287"/>
      <c r="J53" s="131"/>
    </row>
    <row r="54" spans="2:10" ht="12.75" customHeight="1" x14ac:dyDescent="0.25">
      <c r="B54" s="242"/>
      <c r="C54" s="243"/>
      <c r="D54" s="42">
        <v>0</v>
      </c>
      <c r="E54" s="42">
        <v>0</v>
      </c>
      <c r="F54" s="34">
        <f>SUM(D54,E54)</f>
        <v>0</v>
      </c>
      <c r="G54" s="244" t="s">
        <v>87</v>
      </c>
      <c r="H54" s="244"/>
      <c r="I54" s="245"/>
      <c r="J54" s="131"/>
    </row>
    <row r="55" spans="2:10" ht="12.75" customHeight="1" x14ac:dyDescent="0.25">
      <c r="B55" s="218"/>
      <c r="C55" s="219"/>
      <c r="D55" s="43">
        <v>0</v>
      </c>
      <c r="E55" s="43">
        <v>0</v>
      </c>
      <c r="F55" s="32">
        <f>SUM(D55,E55)</f>
        <v>0</v>
      </c>
      <c r="G55" s="220" t="s">
        <v>87</v>
      </c>
      <c r="H55" s="220"/>
      <c r="I55" s="221"/>
      <c r="J55" s="131"/>
    </row>
    <row r="56" spans="2:10" ht="12.75" customHeight="1" x14ac:dyDescent="0.25">
      <c r="B56" s="218"/>
      <c r="C56" s="219"/>
      <c r="D56" s="43">
        <v>0</v>
      </c>
      <c r="E56" s="43">
        <v>0</v>
      </c>
      <c r="F56" s="32">
        <f>SUM(D56,E56)</f>
        <v>0</v>
      </c>
      <c r="G56" s="220" t="s">
        <v>87</v>
      </c>
      <c r="H56" s="220"/>
      <c r="I56" s="221"/>
      <c r="J56" s="131"/>
    </row>
    <row r="57" spans="2:10" ht="12.75" customHeight="1" x14ac:dyDescent="0.25">
      <c r="B57" s="218"/>
      <c r="C57" s="219"/>
      <c r="D57" s="43">
        <v>0</v>
      </c>
      <c r="E57" s="43">
        <v>0</v>
      </c>
      <c r="F57" s="32">
        <f>SUM(D57,E57)</f>
        <v>0</v>
      </c>
      <c r="G57" s="220" t="s">
        <v>87</v>
      </c>
      <c r="H57" s="220"/>
      <c r="I57" s="221"/>
      <c r="J57" s="131"/>
    </row>
    <row r="58" spans="2:10" ht="12.75" customHeight="1" x14ac:dyDescent="0.25">
      <c r="B58" s="222"/>
      <c r="C58" s="223"/>
      <c r="D58" s="44">
        <v>0</v>
      </c>
      <c r="E58" s="44">
        <v>0</v>
      </c>
      <c r="F58" s="33">
        <f>SUM(D58,E58)</f>
        <v>0</v>
      </c>
      <c r="G58" s="224" t="s">
        <v>87</v>
      </c>
      <c r="H58" s="224"/>
      <c r="I58" s="225"/>
      <c r="J58" s="131"/>
    </row>
    <row r="59" spans="2:10" ht="12.75" customHeight="1" x14ac:dyDescent="0.25">
      <c r="B59" s="251" t="s">
        <v>0</v>
      </c>
      <c r="C59" s="252"/>
      <c r="D59" s="30">
        <f>SUM(D60:D66)</f>
        <v>0</v>
      </c>
      <c r="E59" s="30">
        <f>SUM(E60:E66)</f>
        <v>0</v>
      </c>
      <c r="F59" s="30">
        <f>SUM(F60:F66)</f>
        <v>0</v>
      </c>
      <c r="G59" s="205"/>
      <c r="H59" s="206"/>
      <c r="I59" s="206"/>
      <c r="J59" s="131"/>
    </row>
    <row r="60" spans="2:10" ht="12.75" customHeight="1" x14ac:dyDescent="0.25">
      <c r="B60" s="253"/>
      <c r="C60" s="254"/>
      <c r="D60" s="42">
        <v>0</v>
      </c>
      <c r="E60" s="42">
        <v>0</v>
      </c>
      <c r="F60" s="34">
        <f t="shared" ref="F60:F66" si="2">SUM(D60,E60)</f>
        <v>0</v>
      </c>
      <c r="G60" s="245" t="s">
        <v>87</v>
      </c>
      <c r="H60" s="290"/>
      <c r="I60" s="290"/>
      <c r="J60" s="131"/>
    </row>
    <row r="61" spans="2:10" ht="12.75" customHeight="1" x14ac:dyDescent="0.25">
      <c r="B61" s="255"/>
      <c r="C61" s="256"/>
      <c r="D61" s="43">
        <v>0</v>
      </c>
      <c r="E61" s="43">
        <v>0</v>
      </c>
      <c r="F61" s="32">
        <f t="shared" si="2"/>
        <v>0</v>
      </c>
      <c r="G61" s="221" t="s">
        <v>87</v>
      </c>
      <c r="H61" s="250"/>
      <c r="I61" s="250"/>
      <c r="J61" s="131"/>
    </row>
    <row r="62" spans="2:10" ht="12.75" customHeight="1" x14ac:dyDescent="0.25">
      <c r="B62" s="255"/>
      <c r="C62" s="256"/>
      <c r="D62" s="43">
        <v>0</v>
      </c>
      <c r="E62" s="43">
        <v>0</v>
      </c>
      <c r="F62" s="32">
        <f t="shared" si="2"/>
        <v>0</v>
      </c>
      <c r="G62" s="221" t="s">
        <v>87</v>
      </c>
      <c r="H62" s="250"/>
      <c r="I62" s="250"/>
      <c r="J62" s="131"/>
    </row>
    <row r="63" spans="2:10" x14ac:dyDescent="0.25">
      <c r="B63" s="255"/>
      <c r="C63" s="256"/>
      <c r="D63" s="43">
        <v>0</v>
      </c>
      <c r="E63" s="43">
        <v>0</v>
      </c>
      <c r="F63" s="32">
        <f t="shared" si="2"/>
        <v>0</v>
      </c>
      <c r="G63" s="221" t="s">
        <v>87</v>
      </c>
      <c r="H63" s="250"/>
      <c r="I63" s="250"/>
      <c r="J63" s="131"/>
    </row>
    <row r="64" spans="2:10" ht="12.75" customHeight="1" x14ac:dyDescent="0.25">
      <c r="B64" s="255"/>
      <c r="C64" s="256"/>
      <c r="D64" s="43">
        <v>0</v>
      </c>
      <c r="E64" s="43">
        <v>0</v>
      </c>
      <c r="F64" s="32">
        <f t="shared" si="2"/>
        <v>0</v>
      </c>
      <c r="G64" s="221" t="s">
        <v>87</v>
      </c>
      <c r="H64" s="250"/>
      <c r="I64" s="250"/>
      <c r="J64" s="131"/>
    </row>
    <row r="65" spans="1:19" ht="12.75" customHeight="1" x14ac:dyDescent="0.25">
      <c r="B65" s="218"/>
      <c r="C65" s="219"/>
      <c r="D65" s="43">
        <v>0</v>
      </c>
      <c r="E65" s="43">
        <v>0</v>
      </c>
      <c r="F65" s="32">
        <f t="shared" si="2"/>
        <v>0</v>
      </c>
      <c r="G65" s="220" t="s">
        <v>87</v>
      </c>
      <c r="H65" s="220"/>
      <c r="I65" s="221"/>
      <c r="J65" s="131"/>
    </row>
    <row r="66" spans="1:19" ht="12.75" customHeight="1" x14ac:dyDescent="0.25">
      <c r="B66" s="222"/>
      <c r="C66" s="223"/>
      <c r="D66" s="44">
        <v>0</v>
      </c>
      <c r="E66" s="44">
        <v>0</v>
      </c>
      <c r="F66" s="33">
        <f t="shared" si="2"/>
        <v>0</v>
      </c>
      <c r="G66" s="224" t="s">
        <v>87</v>
      </c>
      <c r="H66" s="224"/>
      <c r="I66" s="225"/>
      <c r="J66" s="131"/>
    </row>
    <row r="67" spans="1:19" ht="12.75" customHeight="1" x14ac:dyDescent="0.25">
      <c r="B67" s="203" t="s">
        <v>8</v>
      </c>
      <c r="C67" s="204"/>
      <c r="D67" s="30">
        <f>SUM(D68:D71)</f>
        <v>0</v>
      </c>
      <c r="E67" s="30">
        <f>SUM(E68:E71)</f>
        <v>0</v>
      </c>
      <c r="F67" s="30">
        <f>SUM(F68:F71)</f>
        <v>0</v>
      </c>
      <c r="G67" s="205"/>
      <c r="H67" s="206"/>
      <c r="I67" s="206"/>
      <c r="J67" s="131"/>
    </row>
    <row r="68" spans="1:19" x14ac:dyDescent="0.25">
      <c r="B68" s="242"/>
      <c r="C68" s="243"/>
      <c r="D68" s="42">
        <v>0</v>
      </c>
      <c r="E68" s="42">
        <v>0</v>
      </c>
      <c r="F68" s="34">
        <f>SUM(D68,E68)</f>
        <v>0</v>
      </c>
      <c r="G68" s="244" t="s">
        <v>87</v>
      </c>
      <c r="H68" s="244"/>
      <c r="I68" s="245"/>
      <c r="J68" s="131"/>
    </row>
    <row r="69" spans="1:19" x14ac:dyDescent="0.25">
      <c r="B69" s="218"/>
      <c r="C69" s="219"/>
      <c r="D69" s="43">
        <v>0</v>
      </c>
      <c r="E69" s="43">
        <v>0</v>
      </c>
      <c r="F69" s="32">
        <f>SUM(D69,E69)</f>
        <v>0</v>
      </c>
      <c r="G69" s="220" t="s">
        <v>87</v>
      </c>
      <c r="H69" s="220"/>
      <c r="I69" s="221"/>
      <c r="J69" s="131"/>
    </row>
    <row r="70" spans="1:19" s="20" customFormat="1" ht="3.75" customHeight="1" x14ac:dyDescent="0.25">
      <c r="A70" s="5"/>
      <c r="B70" s="218"/>
      <c r="C70" s="219"/>
      <c r="D70" s="43">
        <v>0</v>
      </c>
      <c r="E70" s="43">
        <v>0</v>
      </c>
      <c r="F70" s="32">
        <f>SUM(D70,E70)</f>
        <v>0</v>
      </c>
      <c r="G70" s="220" t="s">
        <v>87</v>
      </c>
      <c r="H70" s="220"/>
      <c r="I70" s="221"/>
      <c r="J70" s="131"/>
      <c r="K70" s="19"/>
      <c r="L70" s="19"/>
      <c r="M70" s="19"/>
      <c r="N70" s="19"/>
      <c r="O70" s="19"/>
      <c r="P70" s="19"/>
      <c r="Q70" s="19"/>
      <c r="R70" s="19"/>
      <c r="S70" s="19"/>
    </row>
    <row r="71" spans="1:19" ht="16.5" customHeight="1" x14ac:dyDescent="0.25">
      <c r="B71" s="222"/>
      <c r="C71" s="223"/>
      <c r="D71" s="44">
        <v>0</v>
      </c>
      <c r="E71" s="44">
        <v>0</v>
      </c>
      <c r="F71" s="33">
        <f>SUM(D71,E71)</f>
        <v>0</v>
      </c>
      <c r="G71" s="224" t="s">
        <v>87</v>
      </c>
      <c r="H71" s="224"/>
      <c r="I71" s="225"/>
      <c r="J71" s="131"/>
    </row>
    <row r="72" spans="1:19" ht="12.75" customHeight="1" x14ac:dyDescent="0.25">
      <c r="B72" s="203" t="s">
        <v>77</v>
      </c>
      <c r="C72" s="204"/>
      <c r="D72" s="30">
        <f>SUM(D73:D76)</f>
        <v>0</v>
      </c>
      <c r="E72" s="30">
        <f>SUM(E73:E76)</f>
        <v>0</v>
      </c>
      <c r="F72" s="30">
        <f>SUM(F73:F76)</f>
        <v>0</v>
      </c>
      <c r="G72" s="205"/>
      <c r="H72" s="206"/>
      <c r="I72" s="206"/>
      <c r="J72" s="131"/>
    </row>
    <row r="73" spans="1:19" ht="12.75" customHeight="1" x14ac:dyDescent="0.25">
      <c r="B73" s="242"/>
      <c r="C73" s="243"/>
      <c r="D73" s="42">
        <v>0</v>
      </c>
      <c r="E73" s="42">
        <v>0</v>
      </c>
      <c r="F73" s="34">
        <f>SUM(D73,E73)</f>
        <v>0</v>
      </c>
      <c r="G73" s="244" t="s">
        <v>87</v>
      </c>
      <c r="H73" s="244"/>
      <c r="I73" s="245"/>
      <c r="J73" s="131"/>
    </row>
    <row r="74" spans="1:19" x14ac:dyDescent="0.25">
      <c r="B74" s="218"/>
      <c r="C74" s="219"/>
      <c r="D74" s="43">
        <v>0</v>
      </c>
      <c r="E74" s="43">
        <v>0</v>
      </c>
      <c r="F74" s="32">
        <f>SUM(D74,E74)</f>
        <v>0</v>
      </c>
      <c r="G74" s="220" t="s">
        <v>87</v>
      </c>
      <c r="H74" s="220"/>
      <c r="I74" s="221"/>
      <c r="J74" s="131"/>
    </row>
    <row r="75" spans="1:19" ht="13.5" customHeight="1" x14ac:dyDescent="0.25">
      <c r="B75" s="218"/>
      <c r="C75" s="219"/>
      <c r="D75" s="43">
        <v>0</v>
      </c>
      <c r="E75" s="43">
        <v>0</v>
      </c>
      <c r="F75" s="32">
        <f>SUM(D75,E75)</f>
        <v>0</v>
      </c>
      <c r="G75" s="220" t="s">
        <v>87</v>
      </c>
      <c r="H75" s="220"/>
      <c r="I75" s="221"/>
      <c r="J75" s="131"/>
    </row>
    <row r="76" spans="1:19" s="20" customFormat="1" ht="3.75" customHeight="1" x14ac:dyDescent="0.25">
      <c r="A76" s="5"/>
      <c r="B76" s="222"/>
      <c r="C76" s="223"/>
      <c r="D76" s="44">
        <v>0</v>
      </c>
      <c r="E76" s="44">
        <v>0</v>
      </c>
      <c r="F76" s="33">
        <f>SUM(D76,E76)</f>
        <v>0</v>
      </c>
      <c r="G76" s="224" t="s">
        <v>87</v>
      </c>
      <c r="H76" s="224"/>
      <c r="I76" s="225"/>
      <c r="J76" s="131"/>
      <c r="K76" s="19"/>
      <c r="L76" s="19"/>
      <c r="M76" s="19"/>
      <c r="N76" s="19"/>
      <c r="O76" s="19"/>
      <c r="P76" s="19"/>
      <c r="Q76" s="19"/>
      <c r="R76" s="19"/>
      <c r="S76" s="19"/>
    </row>
    <row r="77" spans="1:19" ht="16.5" customHeight="1" x14ac:dyDescent="0.25">
      <c r="B77" s="203" t="s">
        <v>78</v>
      </c>
      <c r="C77" s="204"/>
      <c r="D77" s="30">
        <f>SUM(D78:D81)</f>
        <v>0</v>
      </c>
      <c r="E77" s="30">
        <f>SUM(E78:E81)</f>
        <v>0</v>
      </c>
      <c r="F77" s="30">
        <f>SUM(F78:F81)</f>
        <v>0</v>
      </c>
      <c r="G77" s="205"/>
      <c r="H77" s="206"/>
      <c r="I77" s="206"/>
      <c r="J77" s="131"/>
    </row>
    <row r="78" spans="1:19" ht="12.75" customHeight="1" x14ac:dyDescent="0.25">
      <c r="B78" s="242"/>
      <c r="C78" s="243"/>
      <c r="D78" s="42">
        <v>0</v>
      </c>
      <c r="E78" s="42">
        <v>0</v>
      </c>
      <c r="F78" s="34">
        <f>SUM(D78,E78)</f>
        <v>0</v>
      </c>
      <c r="G78" s="244" t="s">
        <v>87</v>
      </c>
      <c r="H78" s="244"/>
      <c r="I78" s="245"/>
      <c r="J78" s="131"/>
    </row>
    <row r="79" spans="1:19" ht="36" customHeight="1" x14ac:dyDescent="0.25">
      <c r="B79" s="218"/>
      <c r="C79" s="219"/>
      <c r="D79" s="43">
        <v>0</v>
      </c>
      <c r="E79" s="43">
        <v>0</v>
      </c>
      <c r="F79" s="32">
        <f>SUM(D79,E79)</f>
        <v>0</v>
      </c>
      <c r="G79" s="220" t="s">
        <v>87</v>
      </c>
      <c r="H79" s="220"/>
      <c r="I79" s="221"/>
      <c r="J79" s="131"/>
    </row>
    <row r="80" spans="1:19" ht="12.75" customHeight="1" x14ac:dyDescent="0.25">
      <c r="B80" s="218"/>
      <c r="C80" s="219"/>
      <c r="D80" s="43">
        <v>0</v>
      </c>
      <c r="E80" s="43">
        <v>0</v>
      </c>
      <c r="F80" s="32">
        <f>SUM(D80,E80)</f>
        <v>0</v>
      </c>
      <c r="G80" s="220" t="s">
        <v>87</v>
      </c>
      <c r="H80" s="220"/>
      <c r="I80" s="221"/>
      <c r="J80" s="131"/>
    </row>
    <row r="81" spans="2:10" ht="36" customHeight="1" x14ac:dyDescent="0.25">
      <c r="B81" s="222"/>
      <c r="C81" s="223"/>
      <c r="D81" s="44">
        <v>0</v>
      </c>
      <c r="E81" s="44">
        <v>0</v>
      </c>
      <c r="F81" s="33">
        <f>SUM(D81,E81)</f>
        <v>0</v>
      </c>
      <c r="G81" s="224" t="s">
        <v>87</v>
      </c>
      <c r="H81" s="224"/>
      <c r="I81" s="225"/>
      <c r="J81" s="131"/>
    </row>
    <row r="82" spans="2:10" ht="12.75" customHeight="1" x14ac:dyDescent="0.25">
      <c r="B82" s="203" t="s">
        <v>25</v>
      </c>
      <c r="C82" s="204"/>
      <c r="D82" s="30">
        <f>SUM(D47:D81)/2*0.1</f>
        <v>0</v>
      </c>
      <c r="E82" s="30">
        <f>SUM(E47:E81)/2*0.1</f>
        <v>0</v>
      </c>
      <c r="F82" s="30">
        <f>SUM(F47:F81)/2*0.1</f>
        <v>0</v>
      </c>
      <c r="G82" s="205"/>
      <c r="H82" s="206"/>
      <c r="I82" s="206"/>
      <c r="J82" s="131"/>
    </row>
    <row r="83" spans="2:10" ht="36" customHeight="1" thickBot="1" x14ac:dyDescent="0.3">
      <c r="B83" s="214" t="s">
        <v>128</v>
      </c>
      <c r="C83" s="215"/>
      <c r="D83" s="92">
        <f>SUM(D47,D53,D59,D67,D72,D77,D82)</f>
        <v>0</v>
      </c>
      <c r="E83" s="92">
        <f>SUM(E47,E53,E59,E67,E72,E77,E82)</f>
        <v>0</v>
      </c>
      <c r="F83" s="92">
        <f>SUM(F47,F53,F59,F67,F72,F77,F82)</f>
        <v>0</v>
      </c>
      <c r="G83" s="53"/>
      <c r="H83" s="54"/>
      <c r="I83" s="54"/>
      <c r="J83" s="131"/>
    </row>
    <row r="84" spans="2:10" ht="16.2" thickBot="1" x14ac:dyDescent="0.3">
      <c r="B84" s="216" t="s">
        <v>129</v>
      </c>
      <c r="C84" s="217"/>
      <c r="D84" s="217"/>
      <c r="E84" s="217"/>
      <c r="F84" s="217"/>
      <c r="G84" s="217"/>
      <c r="H84" s="217"/>
      <c r="I84" s="217"/>
      <c r="J84" s="131"/>
    </row>
    <row r="85" spans="2:10" ht="15" x14ac:dyDescent="0.3">
      <c r="B85" s="227" t="s">
        <v>130</v>
      </c>
      <c r="C85" s="228"/>
      <c r="D85" s="23" t="s">
        <v>29</v>
      </c>
      <c r="E85" s="23" t="s">
        <v>1</v>
      </c>
      <c r="F85" s="23" t="s">
        <v>30</v>
      </c>
      <c r="G85" s="229" t="s">
        <v>39</v>
      </c>
      <c r="H85" s="229"/>
      <c r="I85" s="230"/>
      <c r="J85" s="131"/>
    </row>
    <row r="86" spans="2:10" x14ac:dyDescent="0.25">
      <c r="B86" s="218" t="s">
        <v>131</v>
      </c>
      <c r="C86" s="219"/>
      <c r="D86" s="43">
        <v>0</v>
      </c>
      <c r="E86" s="43">
        <v>0</v>
      </c>
      <c r="F86" s="32">
        <v>0</v>
      </c>
      <c r="G86" s="220" t="s">
        <v>87</v>
      </c>
      <c r="H86" s="220"/>
      <c r="I86" s="221"/>
      <c r="J86" s="131"/>
    </row>
    <row r="87" spans="2:10" x14ac:dyDescent="0.25">
      <c r="B87" s="218" t="s">
        <v>132</v>
      </c>
      <c r="C87" s="219"/>
      <c r="D87" s="43">
        <v>0</v>
      </c>
      <c r="E87" s="43">
        <v>0</v>
      </c>
      <c r="F87" s="32">
        <v>0</v>
      </c>
      <c r="G87" s="220" t="s">
        <v>87</v>
      </c>
      <c r="H87" s="220"/>
      <c r="I87" s="221"/>
      <c r="J87" s="131"/>
    </row>
    <row r="88" spans="2:10" x14ac:dyDescent="0.25">
      <c r="B88" s="222" t="s">
        <v>133</v>
      </c>
      <c r="C88" s="223"/>
      <c r="D88" s="44">
        <v>0</v>
      </c>
      <c r="E88" s="44">
        <v>0</v>
      </c>
      <c r="F88" s="33">
        <v>0</v>
      </c>
      <c r="G88" s="226" t="s">
        <v>87</v>
      </c>
      <c r="H88" s="226"/>
      <c r="I88" s="221"/>
      <c r="J88" s="131"/>
    </row>
    <row r="89" spans="2:10" x14ac:dyDescent="0.25">
      <c r="B89" s="203" t="s">
        <v>25</v>
      </c>
      <c r="C89" s="204"/>
      <c r="D89" s="30">
        <f>SUM(D86:D88)*0.1</f>
        <v>0</v>
      </c>
      <c r="E89" s="30">
        <f>SUM(E86:E88)*0.1</f>
        <v>0</v>
      </c>
      <c r="F89" s="30">
        <f>SUM(F86:F88)*0.1</f>
        <v>0</v>
      </c>
      <c r="G89" s="205"/>
      <c r="H89" s="206"/>
      <c r="I89" s="206"/>
      <c r="J89" s="131"/>
    </row>
    <row r="90" spans="2:10" ht="14.4" thickBot="1" x14ac:dyDescent="0.3">
      <c r="B90" s="207" t="s">
        <v>134</v>
      </c>
      <c r="C90" s="208"/>
      <c r="D90" s="93">
        <f>D86+D87+D88+D89</f>
        <v>0</v>
      </c>
      <c r="E90" s="93">
        <f>E86+E87+E88+E89</f>
        <v>0</v>
      </c>
      <c r="F90" s="93">
        <f>F86+F87+F88+F89</f>
        <v>0</v>
      </c>
      <c r="G90" s="94"/>
      <c r="H90" s="95"/>
      <c r="I90" s="54"/>
      <c r="J90" s="131"/>
    </row>
    <row r="91" spans="2:10" ht="18.600000000000001" thickBot="1" x14ac:dyDescent="0.3">
      <c r="B91" s="209" t="s">
        <v>135</v>
      </c>
      <c r="C91" s="210"/>
      <c r="D91" s="96">
        <f>D90+D83</f>
        <v>0</v>
      </c>
      <c r="E91" s="96">
        <f>E90+E83</f>
        <v>0</v>
      </c>
      <c r="F91" s="96">
        <f>F90+F83</f>
        <v>0</v>
      </c>
      <c r="G91" s="97"/>
      <c r="H91" s="97"/>
      <c r="I91" s="127"/>
      <c r="J91" s="131"/>
    </row>
    <row r="92" spans="2:10" ht="18" x14ac:dyDescent="0.25">
      <c r="B92" s="198" t="s">
        <v>136</v>
      </c>
      <c r="C92" s="199"/>
      <c r="D92" s="98">
        <v>7000000</v>
      </c>
      <c r="E92" s="99"/>
      <c r="F92" s="99"/>
      <c r="G92" s="11"/>
      <c r="H92" s="11"/>
      <c r="I92" s="12"/>
      <c r="J92" s="131"/>
    </row>
    <row r="93" spans="2:10" ht="14.4" thickBot="1" x14ac:dyDescent="0.3">
      <c r="B93" s="10"/>
      <c r="C93" s="10"/>
      <c r="D93" s="10"/>
      <c r="E93" s="10"/>
      <c r="F93" s="10"/>
      <c r="G93" s="11"/>
      <c r="H93" s="11"/>
      <c r="I93" s="12"/>
      <c r="J93" s="131"/>
    </row>
    <row r="94" spans="2:10" ht="16.2" thickBot="1" x14ac:dyDescent="0.3">
      <c r="B94" s="191" t="s">
        <v>31</v>
      </c>
      <c r="C94" s="192"/>
      <c r="D94" s="192"/>
      <c r="E94" s="192"/>
      <c r="F94" s="192"/>
      <c r="G94" s="192"/>
      <c r="H94" s="192"/>
      <c r="I94" s="192"/>
      <c r="J94" s="131"/>
    </row>
    <row r="95" spans="2:10" x14ac:dyDescent="0.25">
      <c r="B95" s="200" t="s">
        <v>36</v>
      </c>
      <c r="C95" s="201"/>
      <c r="D95" s="45">
        <f>F37</f>
        <v>4500</v>
      </c>
      <c r="E95" s="35">
        <f>F95-D95</f>
        <v>210</v>
      </c>
      <c r="F95" s="35">
        <f>F38</f>
        <v>4710</v>
      </c>
      <c r="G95" s="202" t="s">
        <v>85</v>
      </c>
      <c r="H95" s="202"/>
      <c r="I95" s="128"/>
      <c r="J95" s="131"/>
    </row>
    <row r="96" spans="2:10" ht="14.4" thickBot="1" x14ac:dyDescent="0.3">
      <c r="B96" s="195" t="s">
        <v>137</v>
      </c>
      <c r="C96" s="196"/>
      <c r="D96" s="36">
        <f>D83/D95</f>
        <v>0</v>
      </c>
      <c r="E96" s="36">
        <f>E83/E95</f>
        <v>0</v>
      </c>
      <c r="F96" s="36">
        <f>F83/F95</f>
        <v>0</v>
      </c>
      <c r="G96" s="197" t="s">
        <v>85</v>
      </c>
      <c r="H96" s="197"/>
      <c r="I96" s="129"/>
      <c r="J96" s="131"/>
    </row>
    <row r="97" spans="2:10" x14ac:dyDescent="0.25">
      <c r="B97" s="200" t="s">
        <v>37</v>
      </c>
      <c r="C97" s="201"/>
      <c r="D97" s="45">
        <f>F35</f>
        <v>4115</v>
      </c>
      <c r="E97" s="35">
        <f>F97-D97</f>
        <v>205</v>
      </c>
      <c r="F97" s="35">
        <f>F36</f>
        <v>4320</v>
      </c>
      <c r="G97" s="202" t="s">
        <v>85</v>
      </c>
      <c r="H97" s="202"/>
      <c r="I97" s="128"/>
      <c r="J97" s="131"/>
    </row>
    <row r="98" spans="2:10" ht="14.4" thickBot="1" x14ac:dyDescent="0.3">
      <c r="B98" s="195" t="s">
        <v>138</v>
      </c>
      <c r="C98" s="196"/>
      <c r="D98" s="36">
        <f>D83/D97</f>
        <v>0</v>
      </c>
      <c r="E98" s="36">
        <f>E83/E97</f>
        <v>0</v>
      </c>
      <c r="F98" s="36">
        <f>F83/F97</f>
        <v>0</v>
      </c>
      <c r="G98" s="197" t="s">
        <v>85</v>
      </c>
      <c r="H98" s="197"/>
      <c r="I98" s="129"/>
      <c r="J98" s="131"/>
    </row>
    <row r="99" spans="2:10" ht="14.4" thickBot="1" x14ac:dyDescent="0.3">
      <c r="B99" s="211" t="s">
        <v>139</v>
      </c>
      <c r="C99" s="212"/>
      <c r="D99" s="100">
        <f>D90/F33</f>
        <v>0</v>
      </c>
      <c r="E99" s="100">
        <f>E90/(F34-F33)</f>
        <v>0</v>
      </c>
      <c r="F99" s="100">
        <f>F90/F34</f>
        <v>0</v>
      </c>
      <c r="G99" s="213" t="s">
        <v>85</v>
      </c>
      <c r="H99" s="213"/>
      <c r="I99" s="130"/>
      <c r="J99" s="131"/>
    </row>
    <row r="100" spans="2:10" ht="14.4" thickBot="1" x14ac:dyDescent="0.3">
      <c r="B100" s="10"/>
      <c r="C100" s="10"/>
      <c r="D100" s="10"/>
      <c r="E100" s="10"/>
      <c r="F100" s="10"/>
      <c r="G100" s="11"/>
      <c r="H100" s="11"/>
      <c r="I100" s="12"/>
      <c r="J100" s="131"/>
    </row>
    <row r="101" spans="2:10" ht="16.2" thickBot="1" x14ac:dyDescent="0.3">
      <c r="B101" s="191" t="s">
        <v>32</v>
      </c>
      <c r="C101" s="192"/>
      <c r="D101" s="192"/>
      <c r="E101" s="192"/>
      <c r="F101" s="192"/>
      <c r="G101" s="192"/>
      <c r="H101" s="192"/>
      <c r="I101" s="192"/>
      <c r="J101" s="131"/>
    </row>
    <row r="102" spans="2:10" x14ac:dyDescent="0.25">
      <c r="B102" s="193" t="s">
        <v>26</v>
      </c>
      <c r="C102" s="194"/>
      <c r="D102" s="194"/>
      <c r="E102" s="194"/>
      <c r="F102" s="194"/>
      <c r="G102" s="194"/>
      <c r="H102" s="194"/>
      <c r="I102" s="194"/>
      <c r="J102" s="131"/>
    </row>
    <row r="103" spans="2:10" x14ac:dyDescent="0.25">
      <c r="B103" s="186" t="s">
        <v>76</v>
      </c>
      <c r="C103" s="187"/>
      <c r="D103" s="187"/>
      <c r="E103" s="187"/>
      <c r="F103" s="187"/>
      <c r="G103" s="187"/>
      <c r="H103" s="187"/>
      <c r="I103" s="187"/>
      <c r="J103" s="131"/>
    </row>
    <row r="104" spans="2:10" x14ac:dyDescent="0.25">
      <c r="B104" s="188" t="s">
        <v>27</v>
      </c>
      <c r="C104" s="189"/>
      <c r="D104" s="189"/>
      <c r="E104" s="189"/>
      <c r="F104" s="189"/>
      <c r="G104" s="189"/>
      <c r="H104" s="189"/>
      <c r="I104" s="189"/>
      <c r="J104" s="131"/>
    </row>
    <row r="105" spans="2:10" x14ac:dyDescent="0.25">
      <c r="B105" s="186" t="s">
        <v>76</v>
      </c>
      <c r="C105" s="187"/>
      <c r="D105" s="187"/>
      <c r="E105" s="187"/>
      <c r="F105" s="187"/>
      <c r="G105" s="187"/>
      <c r="H105" s="187"/>
      <c r="I105" s="187"/>
      <c r="J105" s="131"/>
    </row>
    <row r="106" spans="2:10" x14ac:dyDescent="0.25">
      <c r="B106" s="188" t="s">
        <v>33</v>
      </c>
      <c r="C106" s="189"/>
      <c r="D106" s="189"/>
      <c r="E106" s="189"/>
      <c r="F106" s="189"/>
      <c r="G106" s="189"/>
      <c r="H106" s="189"/>
      <c r="I106" s="189"/>
      <c r="J106" s="131"/>
    </row>
    <row r="107" spans="2:10" x14ac:dyDescent="0.25">
      <c r="B107" s="186" t="s">
        <v>76</v>
      </c>
      <c r="C107" s="187"/>
      <c r="D107" s="187"/>
      <c r="E107" s="187"/>
      <c r="F107" s="187"/>
      <c r="G107" s="187"/>
      <c r="H107" s="187"/>
      <c r="I107" s="187"/>
      <c r="J107" s="131"/>
    </row>
  </sheetData>
  <dataConsolidate/>
  <mergeCells count="202">
    <mergeCell ref="G73:I73"/>
    <mergeCell ref="G63:I63"/>
    <mergeCell ref="G60:I60"/>
    <mergeCell ref="G61:I61"/>
    <mergeCell ref="G62:I62"/>
    <mergeCell ref="G74:I74"/>
    <mergeCell ref="G68:I68"/>
    <mergeCell ref="G65:I65"/>
    <mergeCell ref="G66:I66"/>
    <mergeCell ref="G67:I67"/>
    <mergeCell ref="G28:I28"/>
    <mergeCell ref="G53:I53"/>
    <mergeCell ref="G58:I58"/>
    <mergeCell ref="G49:I49"/>
    <mergeCell ref="G46:I46"/>
    <mergeCell ref="G47:I47"/>
    <mergeCell ref="B41:I41"/>
    <mergeCell ref="B56:C56"/>
    <mergeCell ref="G55:I55"/>
    <mergeCell ref="G56:I56"/>
    <mergeCell ref="G57:I57"/>
    <mergeCell ref="G31:I31"/>
    <mergeCell ref="B31:C31"/>
    <mergeCell ref="B51:C51"/>
    <mergeCell ref="B52:C52"/>
    <mergeCell ref="B48:C48"/>
    <mergeCell ref="B53:C53"/>
    <mergeCell ref="B54:C54"/>
    <mergeCell ref="B55:C55"/>
    <mergeCell ref="B57:C57"/>
    <mergeCell ref="B46:C46"/>
    <mergeCell ref="B47:C47"/>
    <mergeCell ref="B58:C58"/>
    <mergeCell ref="G50:I50"/>
    <mergeCell ref="G25:I25"/>
    <mergeCell ref="D28:E28"/>
    <mergeCell ref="B29:C29"/>
    <mergeCell ref="D29:E29"/>
    <mergeCell ref="G29:I29"/>
    <mergeCell ref="D26:E26"/>
    <mergeCell ref="D27:E27"/>
    <mergeCell ref="B27:C27"/>
    <mergeCell ref="G19:I19"/>
    <mergeCell ref="B19:C19"/>
    <mergeCell ref="B20:C20"/>
    <mergeCell ref="B21:C21"/>
    <mergeCell ref="G23:I23"/>
    <mergeCell ref="D20:E20"/>
    <mergeCell ref="G22:I22"/>
    <mergeCell ref="B28:C28"/>
    <mergeCell ref="B24:C24"/>
    <mergeCell ref="B26:C26"/>
    <mergeCell ref="D25:E25"/>
    <mergeCell ref="G24:I24"/>
    <mergeCell ref="D24:E24"/>
    <mergeCell ref="B25:C25"/>
    <mergeCell ref="G26:I26"/>
    <mergeCell ref="G27:I27"/>
    <mergeCell ref="B23:C23"/>
    <mergeCell ref="D19:E19"/>
    <mergeCell ref="D21:E21"/>
    <mergeCell ref="B13:D13"/>
    <mergeCell ref="E13:F13"/>
    <mergeCell ref="B11:D11"/>
    <mergeCell ref="B12:D12"/>
    <mergeCell ref="B14:D14"/>
    <mergeCell ref="D22:E22"/>
    <mergeCell ref="D23:E23"/>
    <mergeCell ref="E15:F15"/>
    <mergeCell ref="E16:F16"/>
    <mergeCell ref="B18:I18"/>
    <mergeCell ref="B22:C22"/>
    <mergeCell ref="B15:D15"/>
    <mergeCell ref="B16:D16"/>
    <mergeCell ref="G20:I20"/>
    <mergeCell ref="G21:I21"/>
    <mergeCell ref="B2:H2"/>
    <mergeCell ref="E14:F14"/>
    <mergeCell ref="B5:D5"/>
    <mergeCell ref="B6:D6"/>
    <mergeCell ref="B7:D7"/>
    <mergeCell ref="B8:D8"/>
    <mergeCell ref="E7:F7"/>
    <mergeCell ref="E8:F8"/>
    <mergeCell ref="G4:I4"/>
    <mergeCell ref="B4:F4"/>
    <mergeCell ref="E10:F10"/>
    <mergeCell ref="E11:F11"/>
    <mergeCell ref="E12:F12"/>
    <mergeCell ref="E5:F5"/>
    <mergeCell ref="E6:F6"/>
    <mergeCell ref="B9:D9"/>
    <mergeCell ref="B10:D10"/>
    <mergeCell ref="E9:F9"/>
    <mergeCell ref="B35:C36"/>
    <mergeCell ref="D35:E35"/>
    <mergeCell ref="G35:I35"/>
    <mergeCell ref="D36:E36"/>
    <mergeCell ref="G36:I36"/>
    <mergeCell ref="G38:I38"/>
    <mergeCell ref="B39:C40"/>
    <mergeCell ref="D39:E39"/>
    <mergeCell ref="B73:C73"/>
    <mergeCell ref="B68:C68"/>
    <mergeCell ref="B70:C70"/>
    <mergeCell ref="B71:C71"/>
    <mergeCell ref="B62:C62"/>
    <mergeCell ref="B63:C63"/>
    <mergeCell ref="B64:C64"/>
    <mergeCell ref="B65:C65"/>
    <mergeCell ref="B66:C66"/>
    <mergeCell ref="B67:C67"/>
    <mergeCell ref="G51:I51"/>
    <mergeCell ref="G52:I52"/>
    <mergeCell ref="G54:I54"/>
    <mergeCell ref="G72:I72"/>
    <mergeCell ref="G70:I70"/>
    <mergeCell ref="G71:I71"/>
    <mergeCell ref="D33:E33"/>
    <mergeCell ref="D31:E31"/>
    <mergeCell ref="D30:E30"/>
    <mergeCell ref="D32:E32"/>
    <mergeCell ref="G32:I32"/>
    <mergeCell ref="B32:C32"/>
    <mergeCell ref="B33:C34"/>
    <mergeCell ref="D34:E34"/>
    <mergeCell ref="G34:I34"/>
    <mergeCell ref="G33:I33"/>
    <mergeCell ref="G30:I30"/>
    <mergeCell ref="B30:C30"/>
    <mergeCell ref="D40:E40"/>
    <mergeCell ref="B37:C38"/>
    <mergeCell ref="D37:E37"/>
    <mergeCell ref="G37:I37"/>
    <mergeCell ref="D38:E38"/>
    <mergeCell ref="G40:I40"/>
    <mergeCell ref="G39:I39"/>
    <mergeCell ref="B78:C78"/>
    <mergeCell ref="G78:I78"/>
    <mergeCell ref="B49:C49"/>
    <mergeCell ref="B50:C50"/>
    <mergeCell ref="B42:I42"/>
    <mergeCell ref="B44:I44"/>
    <mergeCell ref="B45:I45"/>
    <mergeCell ref="G48:I48"/>
    <mergeCell ref="B74:C74"/>
    <mergeCell ref="G69:I69"/>
    <mergeCell ref="G64:I64"/>
    <mergeCell ref="G59:I59"/>
    <mergeCell ref="B69:C69"/>
    <mergeCell ref="B72:C72"/>
    <mergeCell ref="B59:C59"/>
    <mergeCell ref="B60:C60"/>
    <mergeCell ref="B61:C61"/>
    <mergeCell ref="B79:C79"/>
    <mergeCell ref="G79:I79"/>
    <mergeCell ref="G75:I75"/>
    <mergeCell ref="B76:C76"/>
    <mergeCell ref="G76:I76"/>
    <mergeCell ref="B77:C77"/>
    <mergeCell ref="G77:I77"/>
    <mergeCell ref="B75:C75"/>
    <mergeCell ref="B82:C82"/>
    <mergeCell ref="G82:I82"/>
    <mergeCell ref="B83:C83"/>
    <mergeCell ref="B84:I84"/>
    <mergeCell ref="B80:C80"/>
    <mergeCell ref="G80:I80"/>
    <mergeCell ref="B81:C81"/>
    <mergeCell ref="G81:I81"/>
    <mergeCell ref="B87:C87"/>
    <mergeCell ref="G87:I87"/>
    <mergeCell ref="B88:C88"/>
    <mergeCell ref="G88:I88"/>
    <mergeCell ref="B85:C85"/>
    <mergeCell ref="G85:I85"/>
    <mergeCell ref="B86:C86"/>
    <mergeCell ref="G86:I86"/>
    <mergeCell ref="B105:I105"/>
    <mergeCell ref="B106:I106"/>
    <mergeCell ref="B107:I107"/>
    <mergeCell ref="B1:I1"/>
    <mergeCell ref="B101:I101"/>
    <mergeCell ref="B102:I102"/>
    <mergeCell ref="B103:I103"/>
    <mergeCell ref="B104:I104"/>
    <mergeCell ref="B98:C98"/>
    <mergeCell ref="G98:H98"/>
    <mergeCell ref="B92:C92"/>
    <mergeCell ref="B94:I94"/>
    <mergeCell ref="B95:C95"/>
    <mergeCell ref="G95:H95"/>
    <mergeCell ref="B89:C89"/>
    <mergeCell ref="G89:I89"/>
    <mergeCell ref="B90:C90"/>
    <mergeCell ref="B91:C91"/>
    <mergeCell ref="B99:C99"/>
    <mergeCell ref="G99:H99"/>
    <mergeCell ref="B96:C96"/>
    <mergeCell ref="G96:H96"/>
    <mergeCell ref="B97:C97"/>
    <mergeCell ref="G97:H97"/>
  </mergeCells>
  <phoneticPr fontId="0" type="noConversion"/>
  <pageMargins left="0.59055118110236227" right="0.47244094488188981" top="0.59055118110236227" bottom="0.59055118110236227" header="0.31496062992125984" footer="0.24"/>
  <pageSetup paperSize="9" scale="70" orientation="portrait" r:id="rId1"/>
  <headerFooter alignWithMargins="0">
    <oddHeader>&amp;L&amp;"Arial Narrow,Normal"[Intitulé du marché]&amp;C&amp;"Arial Narrow,Normal"Analyse des offres&amp;R&amp;"Arial Narrow,Normal"Jury d'attribution du [date de la séance]</oddHeader>
    <oddFooter>&amp;L&amp;"Arial Narrow,Normal"&amp;A&amp;R&amp;"Arial Narrow,Normal"p. &amp;P /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07"/>
  <sheetViews>
    <sheetView view="pageBreakPreview" zoomScale="85" zoomScaleNormal="40" zoomScaleSheetLayoutView="70" workbookViewId="0">
      <selection activeCell="R8" sqref="R8"/>
    </sheetView>
  </sheetViews>
  <sheetFormatPr baseColWidth="10" defaultColWidth="11.44140625" defaultRowHeight="13.8" x14ac:dyDescent="0.25"/>
  <cols>
    <col min="1" max="1" width="3" style="4" customWidth="1"/>
    <col min="2" max="2" width="11.6640625" style="13" customWidth="1"/>
    <col min="3" max="3" width="14.88671875" style="13" customWidth="1"/>
    <col min="4" max="6" width="11.6640625" style="13" customWidth="1"/>
    <col min="7" max="7" width="12.88671875" style="4" bestFit="1" customWidth="1"/>
    <col min="8" max="9" width="12.44140625" style="6" bestFit="1" customWidth="1"/>
    <col min="10" max="10" width="12.88671875" style="6" bestFit="1" customWidth="1"/>
    <col min="11" max="12" width="12.44140625" style="6" bestFit="1" customWidth="1"/>
    <col min="13" max="13" width="12.88671875" style="6" bestFit="1" customWidth="1"/>
    <col min="14" max="15" width="12.44140625" style="6" bestFit="1" customWidth="1"/>
    <col min="16" max="16" width="12.88671875" style="6" bestFit="1" customWidth="1"/>
    <col min="17" max="18" width="12.44140625" style="14" bestFit="1" customWidth="1"/>
    <col min="19" max="19" width="39.5546875" style="4" customWidth="1"/>
    <col min="20" max="16384" width="11.44140625" style="14"/>
  </cols>
  <sheetData>
    <row r="1" spans="1:21" s="6" customFormat="1" ht="12.75" customHeight="1" thickBot="1" x14ac:dyDescent="0.3">
      <c r="A1" s="4"/>
      <c r="B1" s="4"/>
      <c r="C1" s="4"/>
      <c r="D1" s="4"/>
      <c r="E1" s="4"/>
      <c r="F1" s="4"/>
      <c r="G1" s="4"/>
      <c r="S1" s="4"/>
    </row>
    <row r="2" spans="1:21" s="16" customFormat="1" ht="15.75" customHeight="1" thickBot="1" x14ac:dyDescent="0.3">
      <c r="A2" s="15"/>
      <c r="B2" s="191" t="s">
        <v>93</v>
      </c>
      <c r="C2" s="279"/>
      <c r="D2" s="294" t="s">
        <v>88</v>
      </c>
      <c r="E2" s="295"/>
      <c r="F2" s="306"/>
      <c r="G2" s="305" t="s">
        <v>89</v>
      </c>
      <c r="H2" s="295"/>
      <c r="I2" s="306"/>
      <c r="J2" s="305" t="s">
        <v>90</v>
      </c>
      <c r="K2" s="295"/>
      <c r="L2" s="306"/>
      <c r="M2" s="305" t="s">
        <v>91</v>
      </c>
      <c r="N2" s="295"/>
      <c r="O2" s="306"/>
      <c r="P2" s="305" t="s">
        <v>92</v>
      </c>
      <c r="Q2" s="295"/>
      <c r="R2" s="295"/>
      <c r="S2" s="142" t="s">
        <v>155</v>
      </c>
      <c r="T2" s="6"/>
      <c r="U2" s="6"/>
    </row>
    <row r="3" spans="1:21" s="18" customFormat="1" ht="27.6" x14ac:dyDescent="0.3">
      <c r="A3" s="17"/>
      <c r="B3" s="276" t="s">
        <v>19</v>
      </c>
      <c r="C3" s="314"/>
      <c r="D3" s="55" t="s">
        <v>24</v>
      </c>
      <c r="E3" s="23" t="s">
        <v>23</v>
      </c>
      <c r="F3" s="24" t="s">
        <v>22</v>
      </c>
      <c r="G3" s="23" t="s">
        <v>24</v>
      </c>
      <c r="H3" s="23" t="s">
        <v>23</v>
      </c>
      <c r="I3" s="24" t="s">
        <v>22</v>
      </c>
      <c r="J3" s="23" t="s">
        <v>24</v>
      </c>
      <c r="K3" s="23" t="s">
        <v>23</v>
      </c>
      <c r="L3" s="24" t="s">
        <v>22</v>
      </c>
      <c r="M3" s="23" t="s">
        <v>24</v>
      </c>
      <c r="N3" s="23" t="s">
        <v>23</v>
      </c>
      <c r="O3" s="24" t="s">
        <v>22</v>
      </c>
      <c r="P3" s="23" t="s">
        <v>24</v>
      </c>
      <c r="Q3" s="23" t="s">
        <v>23</v>
      </c>
      <c r="R3" s="137" t="s">
        <v>22</v>
      </c>
      <c r="S3" s="131"/>
      <c r="T3" s="6"/>
      <c r="U3" s="6"/>
    </row>
    <row r="4" spans="1:21" ht="15.6" x14ac:dyDescent="0.25">
      <c r="B4" s="307" t="s">
        <v>2</v>
      </c>
      <c r="C4" s="308"/>
      <c r="D4" s="41">
        <v>0.1</v>
      </c>
      <c r="E4" s="22">
        <f>D4/D13</f>
        <v>0.60975609756097549</v>
      </c>
      <c r="F4" s="25">
        <f t="shared" ref="F4" si="0">D33*D4</f>
        <v>0</v>
      </c>
      <c r="G4" s="41">
        <v>0.1</v>
      </c>
      <c r="H4" s="22">
        <f>G4/G13</f>
        <v>0.60975609756097549</v>
      </c>
      <c r="I4" s="25">
        <f t="shared" ref="I4" si="1">G33*G4</f>
        <v>0</v>
      </c>
      <c r="J4" s="41">
        <v>0.1</v>
      </c>
      <c r="K4" s="22">
        <f>J4/J13</f>
        <v>0.60975609756097549</v>
      </c>
      <c r="L4" s="25">
        <f t="shared" ref="L4" si="2">J33*J4</f>
        <v>0</v>
      </c>
      <c r="M4" s="41">
        <v>0.1</v>
      </c>
      <c r="N4" s="22">
        <f>M4/M13</f>
        <v>0.60975609756097549</v>
      </c>
      <c r="O4" s="25">
        <f t="shared" ref="O4" si="3">M33*M4</f>
        <v>0</v>
      </c>
      <c r="P4" s="41">
        <v>0.1</v>
      </c>
      <c r="Q4" s="22">
        <f>P4/P13</f>
        <v>0.60975609756097549</v>
      </c>
      <c r="R4" s="25">
        <f t="shared" ref="R4" si="4">P33*P4</f>
        <v>0</v>
      </c>
      <c r="S4" s="143"/>
      <c r="T4" s="6"/>
      <c r="U4" s="6"/>
    </row>
    <row r="5" spans="1:21" ht="12.75" customHeight="1" x14ac:dyDescent="0.25">
      <c r="B5" s="307" t="s">
        <v>3</v>
      </c>
      <c r="C5" s="308"/>
      <c r="D5" s="41">
        <v>0.02</v>
      </c>
      <c r="E5" s="22">
        <f>D5/D13</f>
        <v>0.12195121951219511</v>
      </c>
      <c r="F5" s="25">
        <f t="shared" ref="F5" si="5">D33*D5</f>
        <v>0</v>
      </c>
      <c r="G5" s="41">
        <v>0.02</v>
      </c>
      <c r="H5" s="22">
        <f>G5/G13</f>
        <v>0.12195121951219511</v>
      </c>
      <c r="I5" s="25">
        <f t="shared" ref="I5" si="6">G33*G5</f>
        <v>0</v>
      </c>
      <c r="J5" s="41">
        <v>0.02</v>
      </c>
      <c r="K5" s="22">
        <f>J5/J13</f>
        <v>0.12195121951219511</v>
      </c>
      <c r="L5" s="25">
        <f t="shared" ref="L5" si="7">J33*J5</f>
        <v>0</v>
      </c>
      <c r="M5" s="41">
        <v>0.02</v>
      </c>
      <c r="N5" s="22">
        <f>M5/M13</f>
        <v>0.12195121951219511</v>
      </c>
      <c r="O5" s="25">
        <f t="shared" ref="O5" si="8">M33*M5</f>
        <v>0</v>
      </c>
      <c r="P5" s="41">
        <v>0.02</v>
      </c>
      <c r="Q5" s="22">
        <f>P5/P13</f>
        <v>0.12195121951219511</v>
      </c>
      <c r="R5" s="25">
        <f t="shared" ref="R5" si="9">P33*P5</f>
        <v>0</v>
      </c>
      <c r="S5" s="144"/>
      <c r="T5" s="6"/>
      <c r="U5" s="6"/>
    </row>
    <row r="6" spans="1:21" ht="12.75" customHeight="1" x14ac:dyDescent="0.25">
      <c r="B6" s="307" t="s">
        <v>4</v>
      </c>
      <c r="C6" s="308"/>
      <c r="D6" s="41">
        <v>1.8499999999999999E-2</v>
      </c>
      <c r="E6" s="22">
        <f>D6/D13</f>
        <v>0.11280487804878046</v>
      </c>
      <c r="F6" s="25">
        <f t="shared" ref="F6" si="10">D33*D6</f>
        <v>0</v>
      </c>
      <c r="G6" s="41">
        <v>1.8499999999999999E-2</v>
      </c>
      <c r="H6" s="22">
        <f>G6/G13</f>
        <v>0.11280487804878046</v>
      </c>
      <c r="I6" s="25">
        <f t="shared" ref="I6" si="11">G33*G6</f>
        <v>0</v>
      </c>
      <c r="J6" s="41">
        <v>1.8499999999999999E-2</v>
      </c>
      <c r="K6" s="22">
        <f>J6/J13</f>
        <v>0.11280487804878046</v>
      </c>
      <c r="L6" s="25">
        <f t="shared" ref="L6" si="12">J33*J6</f>
        <v>0</v>
      </c>
      <c r="M6" s="41">
        <v>1.8499999999999999E-2</v>
      </c>
      <c r="N6" s="22">
        <f>M6/M13</f>
        <v>0.11280487804878046</v>
      </c>
      <c r="O6" s="25">
        <f t="shared" ref="O6" si="13">M33*M6</f>
        <v>0</v>
      </c>
      <c r="P6" s="41">
        <v>1.8499999999999999E-2</v>
      </c>
      <c r="Q6" s="22">
        <f>P6/P13</f>
        <v>0.11280487804878046</v>
      </c>
      <c r="R6" s="25">
        <f t="shared" ref="R6" si="14">P33*P6</f>
        <v>0</v>
      </c>
      <c r="S6" s="131"/>
      <c r="T6" s="6"/>
      <c r="U6" s="6"/>
    </row>
    <row r="7" spans="1:21" x14ac:dyDescent="0.25">
      <c r="B7" s="307" t="s">
        <v>6</v>
      </c>
      <c r="C7" s="308"/>
      <c r="D7" s="41">
        <v>1.2E-2</v>
      </c>
      <c r="E7" s="22">
        <f>D7/D13</f>
        <v>7.3170731707317055E-2</v>
      </c>
      <c r="F7" s="25">
        <f t="shared" ref="F7" si="15">D33*D7</f>
        <v>0</v>
      </c>
      <c r="G7" s="41">
        <v>1.2E-2</v>
      </c>
      <c r="H7" s="22">
        <f>G7/G13</f>
        <v>7.3170731707317055E-2</v>
      </c>
      <c r="I7" s="25">
        <f t="shared" ref="I7" si="16">G33*G7</f>
        <v>0</v>
      </c>
      <c r="J7" s="41">
        <v>1.2E-2</v>
      </c>
      <c r="K7" s="22">
        <f>J7/J13</f>
        <v>7.3170731707317055E-2</v>
      </c>
      <c r="L7" s="25">
        <f t="shared" ref="L7" si="17">J33*J7</f>
        <v>0</v>
      </c>
      <c r="M7" s="41">
        <v>1.2E-2</v>
      </c>
      <c r="N7" s="22">
        <f>M7/M13</f>
        <v>7.3170731707317055E-2</v>
      </c>
      <c r="O7" s="25">
        <f t="shared" ref="O7" si="18">M33*M7</f>
        <v>0</v>
      </c>
      <c r="P7" s="41">
        <v>1.2E-2</v>
      </c>
      <c r="Q7" s="22">
        <f>P7/P13</f>
        <v>7.3170731707317055E-2</v>
      </c>
      <c r="R7" s="25">
        <f t="shared" ref="R7" si="19">P33*P7</f>
        <v>0</v>
      </c>
      <c r="S7" s="131"/>
      <c r="T7" s="6"/>
      <c r="U7" s="6"/>
    </row>
    <row r="8" spans="1:21" x14ac:dyDescent="0.25">
      <c r="B8" s="307" t="s">
        <v>5</v>
      </c>
      <c r="C8" s="308"/>
      <c r="D8" s="41">
        <v>3.0000000000000001E-3</v>
      </c>
      <c r="E8" s="22">
        <f>D8/D13</f>
        <v>1.8292682926829264E-2</v>
      </c>
      <c r="F8" s="25">
        <f t="shared" ref="F8" si="20">D33*D8</f>
        <v>0</v>
      </c>
      <c r="G8" s="41">
        <v>3.0000000000000001E-3</v>
      </c>
      <c r="H8" s="22">
        <f>G8/G13</f>
        <v>1.8292682926829264E-2</v>
      </c>
      <c r="I8" s="25">
        <f t="shared" ref="I8" si="21">G33*G8</f>
        <v>0</v>
      </c>
      <c r="J8" s="41">
        <v>3.0000000000000001E-3</v>
      </c>
      <c r="K8" s="22">
        <f>J8/J13</f>
        <v>1.8292682926829264E-2</v>
      </c>
      <c r="L8" s="25">
        <f t="shared" ref="L8" si="22">J33*J8</f>
        <v>0</v>
      </c>
      <c r="M8" s="41">
        <v>3.0000000000000001E-3</v>
      </c>
      <c r="N8" s="22">
        <f>M8/M13</f>
        <v>1.8292682926829264E-2</v>
      </c>
      <c r="O8" s="25">
        <f t="shared" ref="O8" si="23">M33*M8</f>
        <v>0</v>
      </c>
      <c r="P8" s="41">
        <v>3.0000000000000001E-3</v>
      </c>
      <c r="Q8" s="22">
        <f>P8/P13</f>
        <v>1.8292682926829264E-2</v>
      </c>
      <c r="R8" s="25">
        <f>P33*P8</f>
        <v>0</v>
      </c>
      <c r="S8" s="131"/>
      <c r="T8" s="6"/>
      <c r="U8" s="6"/>
    </row>
    <row r="9" spans="1:21" x14ac:dyDescent="0.25">
      <c r="B9" s="307" t="s">
        <v>10</v>
      </c>
      <c r="C9" s="308"/>
      <c r="D9" s="41">
        <v>4.0000000000000001E-3</v>
      </c>
      <c r="E9" s="22">
        <f>D9/D13</f>
        <v>2.4390243902439018E-2</v>
      </c>
      <c r="F9" s="25">
        <f t="shared" ref="F9" si="24">D33*D9</f>
        <v>0</v>
      </c>
      <c r="G9" s="41">
        <v>4.0000000000000001E-3</v>
      </c>
      <c r="H9" s="22">
        <f>G9/G13</f>
        <v>2.4390243902439018E-2</v>
      </c>
      <c r="I9" s="25">
        <f t="shared" ref="I9" si="25">G33*G9</f>
        <v>0</v>
      </c>
      <c r="J9" s="41">
        <v>4.0000000000000001E-3</v>
      </c>
      <c r="K9" s="22">
        <f>J9/J13</f>
        <v>2.4390243902439018E-2</v>
      </c>
      <c r="L9" s="25">
        <f t="shared" ref="L9" si="26">J33*J9</f>
        <v>0</v>
      </c>
      <c r="M9" s="41">
        <v>4.0000000000000001E-3</v>
      </c>
      <c r="N9" s="22">
        <f>M9/M13</f>
        <v>2.4390243902439018E-2</v>
      </c>
      <c r="O9" s="25">
        <f t="shared" ref="O9" si="27">M33*M9</f>
        <v>0</v>
      </c>
      <c r="P9" s="41">
        <v>4.0000000000000001E-3</v>
      </c>
      <c r="Q9" s="22">
        <f>P9/P13</f>
        <v>2.4390243902439018E-2</v>
      </c>
      <c r="R9" s="25">
        <f t="shared" ref="R9" si="28">P33*P9</f>
        <v>0</v>
      </c>
      <c r="S9" s="131"/>
      <c r="T9" s="6"/>
      <c r="U9" s="6"/>
    </row>
    <row r="10" spans="1:21" ht="12.75" customHeight="1" x14ac:dyDescent="0.25">
      <c r="B10" s="307" t="s">
        <v>9</v>
      </c>
      <c r="C10" s="308"/>
      <c r="D10" s="41">
        <v>6.0000000000000001E-3</v>
      </c>
      <c r="E10" s="22">
        <f>D10/D13</f>
        <v>3.6585365853658527E-2</v>
      </c>
      <c r="F10" s="25">
        <f t="shared" ref="F10" si="29">D34*D33</f>
        <v>0</v>
      </c>
      <c r="G10" s="41">
        <v>6.0000000000000001E-3</v>
      </c>
      <c r="H10" s="22">
        <f>G10/G13</f>
        <v>3.6585365853658527E-2</v>
      </c>
      <c r="I10" s="25">
        <f t="shared" ref="I10" si="30">G34*G33</f>
        <v>0</v>
      </c>
      <c r="J10" s="41">
        <v>6.0000000000000001E-3</v>
      </c>
      <c r="K10" s="22">
        <f>J10/J13</f>
        <v>3.6585365853658527E-2</v>
      </c>
      <c r="L10" s="25">
        <f t="shared" ref="L10" si="31">J34*J33</f>
        <v>0</v>
      </c>
      <c r="M10" s="41">
        <v>6.0000000000000001E-3</v>
      </c>
      <c r="N10" s="22">
        <f>M10/M13</f>
        <v>3.6585365853658527E-2</v>
      </c>
      <c r="O10" s="25">
        <f t="shared" ref="O10" si="32">M34*M33</f>
        <v>0</v>
      </c>
      <c r="P10" s="41">
        <v>6.0000000000000001E-3</v>
      </c>
      <c r="Q10" s="22">
        <f>P10/P13</f>
        <v>3.6585365853658527E-2</v>
      </c>
      <c r="R10" s="25">
        <f t="shared" ref="R10" si="33">P34*P33</f>
        <v>0</v>
      </c>
      <c r="S10" s="131"/>
      <c r="T10" s="6"/>
      <c r="U10" s="6"/>
    </row>
    <row r="11" spans="1:21" ht="12.75" customHeight="1" x14ac:dyDescent="0.25">
      <c r="B11" s="307" t="s">
        <v>21</v>
      </c>
      <c r="C11" s="308"/>
      <c r="D11" s="41">
        <v>5.0000000000000001E-4</v>
      </c>
      <c r="E11" s="22">
        <f>D11/D13</f>
        <v>3.0487804878048773E-3</v>
      </c>
      <c r="F11" s="25">
        <f t="shared" ref="F11" si="34">D33*D11</f>
        <v>0</v>
      </c>
      <c r="G11" s="41">
        <v>5.0000000000000001E-4</v>
      </c>
      <c r="H11" s="22">
        <f>G11/G13</f>
        <v>3.0487804878048773E-3</v>
      </c>
      <c r="I11" s="25">
        <f t="shared" ref="I11" si="35">G33*G11</f>
        <v>0</v>
      </c>
      <c r="J11" s="41">
        <v>5.0000000000000001E-4</v>
      </c>
      <c r="K11" s="22">
        <f>J11/J13</f>
        <v>3.0487804878048773E-3</v>
      </c>
      <c r="L11" s="25">
        <f t="shared" ref="L11" si="36">J33*J11</f>
        <v>0</v>
      </c>
      <c r="M11" s="41">
        <v>5.0000000000000001E-4</v>
      </c>
      <c r="N11" s="22">
        <f>M11/M13</f>
        <v>3.0487804878048773E-3</v>
      </c>
      <c r="O11" s="25">
        <f t="shared" ref="O11" si="37">M33*M11</f>
        <v>0</v>
      </c>
      <c r="P11" s="41">
        <v>5.0000000000000001E-4</v>
      </c>
      <c r="Q11" s="22">
        <f>P11/P13</f>
        <v>3.0487804878048773E-3</v>
      </c>
      <c r="R11" s="25">
        <f t="shared" ref="R11" si="38">P33*P11</f>
        <v>0</v>
      </c>
      <c r="S11" s="131"/>
      <c r="T11" s="6"/>
      <c r="U11" s="6"/>
    </row>
    <row r="12" spans="1:21" ht="12.75" customHeight="1" x14ac:dyDescent="0.25">
      <c r="B12" s="277" t="s">
        <v>86</v>
      </c>
      <c r="C12" s="311"/>
      <c r="D12" s="41">
        <v>0</v>
      </c>
      <c r="E12" s="22">
        <f>D12/D13</f>
        <v>0</v>
      </c>
      <c r="F12" s="25">
        <f>D33*D12</f>
        <v>0</v>
      </c>
      <c r="G12" s="41">
        <v>0</v>
      </c>
      <c r="H12" s="22">
        <f>G12/G13</f>
        <v>0</v>
      </c>
      <c r="I12" s="25">
        <f>G33*G12</f>
        <v>0</v>
      </c>
      <c r="J12" s="41">
        <v>0</v>
      </c>
      <c r="K12" s="22">
        <f>J12/J13</f>
        <v>0</v>
      </c>
      <c r="L12" s="25">
        <f>J33*J12</f>
        <v>0</v>
      </c>
      <c r="M12" s="41">
        <v>0</v>
      </c>
      <c r="N12" s="22">
        <f>M12/M13</f>
        <v>0</v>
      </c>
      <c r="O12" s="25">
        <f>M33*M12</f>
        <v>0</v>
      </c>
      <c r="P12" s="41">
        <v>0</v>
      </c>
      <c r="Q12" s="22">
        <f>P12/P13</f>
        <v>0</v>
      </c>
      <c r="R12" s="25">
        <f>P33*P12</f>
        <v>0</v>
      </c>
      <c r="S12" s="131"/>
      <c r="T12" s="6"/>
      <c r="U12" s="6"/>
    </row>
    <row r="13" spans="1:21" ht="14.4" thickBot="1" x14ac:dyDescent="0.3">
      <c r="B13" s="309" t="s">
        <v>7</v>
      </c>
      <c r="C13" s="310"/>
      <c r="D13" s="57">
        <f t="shared" ref="D13:R13" si="39">SUM(D4:D12)</f>
        <v>0.16400000000000003</v>
      </c>
      <c r="E13" s="26">
        <f t="shared" si="39"/>
        <v>0.99999999999999989</v>
      </c>
      <c r="F13" s="28">
        <f t="shared" si="39"/>
        <v>0</v>
      </c>
      <c r="G13" s="27">
        <f t="shared" si="39"/>
        <v>0.16400000000000003</v>
      </c>
      <c r="H13" s="26">
        <f t="shared" si="39"/>
        <v>0.99999999999999989</v>
      </c>
      <c r="I13" s="28">
        <f t="shared" si="39"/>
        <v>0</v>
      </c>
      <c r="J13" s="27">
        <f t="shared" si="39"/>
        <v>0.16400000000000003</v>
      </c>
      <c r="K13" s="26">
        <f t="shared" si="39"/>
        <v>0.99999999999999989</v>
      </c>
      <c r="L13" s="28">
        <f t="shared" si="39"/>
        <v>0</v>
      </c>
      <c r="M13" s="27">
        <f t="shared" si="39"/>
        <v>0.16400000000000003</v>
      </c>
      <c r="N13" s="26">
        <f t="shared" si="39"/>
        <v>0.99999999999999989</v>
      </c>
      <c r="O13" s="28">
        <f t="shared" si="39"/>
        <v>0</v>
      </c>
      <c r="P13" s="27">
        <f t="shared" si="39"/>
        <v>0.16400000000000003</v>
      </c>
      <c r="Q13" s="26">
        <f t="shared" si="39"/>
        <v>0.99999999999999989</v>
      </c>
      <c r="R13" s="138">
        <f t="shared" si="39"/>
        <v>0</v>
      </c>
      <c r="S13" s="131"/>
      <c r="T13" s="6"/>
      <c r="U13" s="6"/>
    </row>
    <row r="14" spans="1:21" s="20" customFormat="1" ht="3.75" customHeight="1" thickBot="1" x14ac:dyDescent="0.3">
      <c r="A14" s="4"/>
      <c r="B14" s="10"/>
      <c r="C14" s="10"/>
      <c r="D14" s="11"/>
      <c r="E14" s="11"/>
      <c r="F14" s="11"/>
      <c r="G14" s="11"/>
      <c r="H14" s="11"/>
      <c r="I14" s="11"/>
      <c r="J14" s="11"/>
      <c r="K14" s="11"/>
      <c r="L14" s="11"/>
      <c r="M14" s="11"/>
      <c r="N14" s="11"/>
      <c r="O14" s="11"/>
      <c r="P14" s="11"/>
      <c r="Q14" s="11"/>
      <c r="R14" s="11"/>
      <c r="S14" s="131"/>
      <c r="T14" s="6"/>
      <c r="U14" s="6"/>
    </row>
    <row r="15" spans="1:21" s="78" customFormat="1" ht="29.25" customHeight="1" thickBot="1" x14ac:dyDescent="0.3">
      <c r="A15" s="76"/>
      <c r="B15" s="312" t="s">
        <v>110</v>
      </c>
      <c r="C15" s="313"/>
      <c r="D15" s="83"/>
      <c r="E15" s="84"/>
      <c r="F15" s="85">
        <f>D13*D26</f>
        <v>0</v>
      </c>
      <c r="G15" s="83"/>
      <c r="H15" s="84"/>
      <c r="I15" s="85">
        <f>G13*G26</f>
        <v>0</v>
      </c>
      <c r="J15" s="83"/>
      <c r="K15" s="84"/>
      <c r="L15" s="85">
        <f>J13*J26</f>
        <v>0</v>
      </c>
      <c r="M15" s="83"/>
      <c r="N15" s="84"/>
      <c r="O15" s="85">
        <f>M13*M26</f>
        <v>0</v>
      </c>
      <c r="P15" s="83"/>
      <c r="Q15" s="84"/>
      <c r="R15" s="139">
        <f>P13*P26</f>
        <v>0</v>
      </c>
      <c r="S15" s="131"/>
    </row>
    <row r="16" spans="1:21" s="78" customFormat="1" ht="43.5" customHeight="1" thickBot="1" x14ac:dyDescent="0.3">
      <c r="A16" s="76"/>
      <c r="B16" s="312" t="s">
        <v>111</v>
      </c>
      <c r="C16" s="313"/>
      <c r="D16" s="83"/>
      <c r="E16" s="84"/>
      <c r="F16" s="85">
        <f>D13*F26</f>
        <v>0</v>
      </c>
      <c r="G16" s="83"/>
      <c r="H16" s="84"/>
      <c r="I16" s="85">
        <f>G13*I26</f>
        <v>0</v>
      </c>
      <c r="J16" s="83"/>
      <c r="K16" s="84"/>
      <c r="L16" s="85">
        <f>J13*L26</f>
        <v>0</v>
      </c>
      <c r="M16" s="83"/>
      <c r="N16" s="84"/>
      <c r="O16" s="85">
        <f>M13*O26</f>
        <v>0</v>
      </c>
      <c r="P16" s="83"/>
      <c r="Q16" s="84"/>
      <c r="R16" s="139">
        <f>P13*R26</f>
        <v>0</v>
      </c>
      <c r="S16" s="131"/>
    </row>
    <row r="17" spans="1:21" s="78" customFormat="1" ht="29.25" customHeight="1" thickBot="1" x14ac:dyDescent="0.3">
      <c r="A17" s="76"/>
      <c r="B17" s="72"/>
      <c r="C17" s="73"/>
      <c r="D17" s="74"/>
      <c r="E17" s="75"/>
      <c r="F17" s="77"/>
      <c r="G17" s="74"/>
      <c r="H17" s="75"/>
      <c r="I17" s="77"/>
      <c r="J17" s="74"/>
      <c r="K17" s="75"/>
      <c r="L17" s="77"/>
      <c r="M17" s="74"/>
      <c r="N17" s="75"/>
      <c r="O17" s="77"/>
      <c r="P17" s="74"/>
      <c r="Q17" s="75"/>
      <c r="R17" s="140"/>
      <c r="S17" s="131"/>
    </row>
    <row r="18" spans="1:21" s="16" customFormat="1" ht="15.75" customHeight="1" thickBot="1" x14ac:dyDescent="0.35">
      <c r="A18" s="4"/>
      <c r="B18" s="191" t="s">
        <v>94</v>
      </c>
      <c r="C18" s="279"/>
      <c r="D18" s="294" t="s">
        <v>88</v>
      </c>
      <c r="E18" s="295"/>
      <c r="F18" s="306"/>
      <c r="G18" s="294" t="s">
        <v>89</v>
      </c>
      <c r="H18" s="295"/>
      <c r="I18" s="306"/>
      <c r="J18" s="294" t="s">
        <v>90</v>
      </c>
      <c r="K18" s="295"/>
      <c r="L18" s="306"/>
      <c r="M18" s="294" t="s">
        <v>91</v>
      </c>
      <c r="N18" s="295"/>
      <c r="O18" s="306"/>
      <c r="P18" s="294" t="s">
        <v>92</v>
      </c>
      <c r="Q18" s="295"/>
      <c r="R18" s="295"/>
      <c r="S18" s="132"/>
      <c r="T18" s="6"/>
      <c r="U18" s="6"/>
    </row>
    <row r="19" spans="1:21" s="16" customFormat="1" ht="15.75" customHeight="1" thickBot="1" x14ac:dyDescent="0.3">
      <c r="A19" s="13"/>
      <c r="B19" s="248" t="s">
        <v>125</v>
      </c>
      <c r="C19" s="249"/>
      <c r="D19" s="249"/>
      <c r="E19" s="249"/>
      <c r="F19" s="249"/>
      <c r="G19" s="249"/>
      <c r="H19" s="249"/>
      <c r="I19" s="249"/>
      <c r="J19" s="249"/>
      <c r="K19" s="249"/>
      <c r="L19" s="249"/>
      <c r="M19" s="249"/>
      <c r="N19" s="249"/>
      <c r="O19" s="249"/>
      <c r="P19" s="249"/>
      <c r="Q19" s="249"/>
      <c r="R19" s="249"/>
      <c r="S19" s="131"/>
      <c r="T19" s="14"/>
      <c r="U19" s="14"/>
    </row>
    <row r="20" spans="1:21" s="20" customFormat="1" ht="17.25" customHeight="1" x14ac:dyDescent="0.35">
      <c r="A20" s="4"/>
      <c r="B20" s="315" t="s">
        <v>28</v>
      </c>
      <c r="C20" s="316"/>
      <c r="D20" s="105" t="s">
        <v>29</v>
      </c>
      <c r="E20" s="101" t="s">
        <v>1</v>
      </c>
      <c r="F20" s="106" t="s">
        <v>30</v>
      </c>
      <c r="G20" s="105" t="s">
        <v>29</v>
      </c>
      <c r="H20" s="101" t="s">
        <v>1</v>
      </c>
      <c r="I20" s="106" t="s">
        <v>30</v>
      </c>
      <c r="J20" s="105" t="s">
        <v>29</v>
      </c>
      <c r="K20" s="101" t="s">
        <v>1</v>
      </c>
      <c r="L20" s="106" t="s">
        <v>30</v>
      </c>
      <c r="M20" s="105" t="s">
        <v>29</v>
      </c>
      <c r="N20" s="101" t="s">
        <v>1</v>
      </c>
      <c r="O20" s="106" t="s">
        <v>30</v>
      </c>
      <c r="P20" s="105" t="s">
        <v>29</v>
      </c>
      <c r="Q20" s="101" t="s">
        <v>1</v>
      </c>
      <c r="R20" s="141" t="s">
        <v>30</v>
      </c>
      <c r="S20" s="131"/>
      <c r="T20" s="6"/>
      <c r="U20" s="6"/>
    </row>
    <row r="21" spans="1:21" s="21" customFormat="1" x14ac:dyDescent="0.25">
      <c r="A21" s="4"/>
      <c r="B21" s="203" t="s">
        <v>126</v>
      </c>
      <c r="C21" s="297"/>
      <c r="D21" s="102"/>
      <c r="E21" s="103"/>
      <c r="F21" s="104"/>
      <c r="G21" s="102"/>
      <c r="H21" s="103"/>
      <c r="I21" s="104"/>
      <c r="J21" s="102"/>
      <c r="K21" s="103"/>
      <c r="L21" s="104"/>
      <c r="M21" s="102"/>
      <c r="N21" s="103"/>
      <c r="O21" s="104"/>
      <c r="P21" s="102"/>
      <c r="Q21" s="103"/>
      <c r="R21" s="104"/>
      <c r="S21" s="131"/>
      <c r="T21" s="6"/>
      <c r="U21" s="6"/>
    </row>
    <row r="22" spans="1:21" s="6" customFormat="1" ht="12.75" customHeight="1" x14ac:dyDescent="0.25">
      <c r="A22" s="4"/>
      <c r="B22" s="203" t="s">
        <v>127</v>
      </c>
      <c r="C22" s="297"/>
      <c r="D22" s="102"/>
      <c r="E22" s="103"/>
      <c r="F22" s="104"/>
      <c r="G22" s="102"/>
      <c r="H22" s="103"/>
      <c r="I22" s="104"/>
      <c r="J22" s="102"/>
      <c r="K22" s="103"/>
      <c r="L22" s="104"/>
      <c r="M22" s="102"/>
      <c r="N22" s="103"/>
      <c r="O22" s="104"/>
      <c r="P22" s="102"/>
      <c r="Q22" s="103"/>
      <c r="R22" s="104"/>
      <c r="S22" s="131"/>
    </row>
    <row r="23" spans="1:21" ht="12.75" customHeight="1" x14ac:dyDescent="0.25">
      <c r="B23" s="251" t="s">
        <v>0</v>
      </c>
      <c r="C23" s="291"/>
      <c r="D23" s="102"/>
      <c r="E23" s="103"/>
      <c r="F23" s="104"/>
      <c r="G23" s="102"/>
      <c r="H23" s="103"/>
      <c r="I23" s="104"/>
      <c r="J23" s="102"/>
      <c r="K23" s="103"/>
      <c r="L23" s="104"/>
      <c r="M23" s="102"/>
      <c r="N23" s="103"/>
      <c r="O23" s="104"/>
      <c r="P23" s="102"/>
      <c r="Q23" s="103"/>
      <c r="R23" s="104"/>
      <c r="S23" s="131"/>
      <c r="T23" s="6"/>
      <c r="U23" s="6"/>
    </row>
    <row r="24" spans="1:21" ht="12.75" customHeight="1" x14ac:dyDescent="0.25">
      <c r="B24" s="203" t="s">
        <v>8</v>
      </c>
      <c r="C24" s="297"/>
      <c r="D24" s="102"/>
      <c r="E24" s="103"/>
      <c r="F24" s="104"/>
      <c r="G24" s="102"/>
      <c r="H24" s="103"/>
      <c r="I24" s="104"/>
      <c r="J24" s="102"/>
      <c r="K24" s="103"/>
      <c r="L24" s="104"/>
      <c r="M24" s="102"/>
      <c r="N24" s="103"/>
      <c r="O24" s="104"/>
      <c r="P24" s="102"/>
      <c r="Q24" s="103"/>
      <c r="R24" s="104"/>
      <c r="S24" s="131"/>
      <c r="T24" s="6"/>
      <c r="U24" s="6"/>
    </row>
    <row r="25" spans="1:21" ht="12.75" customHeight="1" x14ac:dyDescent="0.25">
      <c r="B25" s="203" t="s">
        <v>77</v>
      </c>
      <c r="C25" s="297"/>
      <c r="D25" s="102"/>
      <c r="E25" s="103"/>
      <c r="F25" s="104"/>
      <c r="G25" s="102"/>
      <c r="H25" s="103"/>
      <c r="I25" s="104"/>
      <c r="J25" s="102"/>
      <c r="K25" s="103"/>
      <c r="L25" s="104"/>
      <c r="M25" s="102"/>
      <c r="N25" s="103"/>
      <c r="O25" s="104"/>
      <c r="P25" s="102"/>
      <c r="Q25" s="103"/>
      <c r="R25" s="104"/>
      <c r="S25" s="131"/>
      <c r="T25" s="6"/>
      <c r="U25" s="6"/>
    </row>
    <row r="26" spans="1:21" ht="16.5" customHeight="1" x14ac:dyDescent="0.25">
      <c r="B26" s="203" t="s">
        <v>78</v>
      </c>
      <c r="C26" s="297"/>
      <c r="D26" s="102"/>
      <c r="E26" s="103"/>
      <c r="F26" s="104"/>
      <c r="G26" s="102"/>
      <c r="H26" s="103"/>
      <c r="I26" s="104"/>
      <c r="J26" s="102"/>
      <c r="K26" s="103"/>
      <c r="L26" s="104"/>
      <c r="M26" s="102"/>
      <c r="N26" s="103"/>
      <c r="O26" s="104"/>
      <c r="P26" s="102"/>
      <c r="Q26" s="103"/>
      <c r="R26" s="104"/>
      <c r="S26" s="131"/>
      <c r="T26" s="6"/>
      <c r="U26" s="6"/>
    </row>
    <row r="27" spans="1:21" s="16" customFormat="1" ht="15.75" customHeight="1" x14ac:dyDescent="0.25">
      <c r="A27" s="4"/>
      <c r="B27" s="203" t="s">
        <v>25</v>
      </c>
      <c r="C27" s="297"/>
      <c r="D27" s="102"/>
      <c r="E27" s="103"/>
      <c r="F27" s="104"/>
      <c r="G27" s="102"/>
      <c r="H27" s="103"/>
      <c r="I27" s="104"/>
      <c r="J27" s="102"/>
      <c r="K27" s="103"/>
      <c r="L27" s="104"/>
      <c r="M27" s="102"/>
      <c r="N27" s="103"/>
      <c r="O27" s="104"/>
      <c r="P27" s="102"/>
      <c r="Q27" s="103"/>
      <c r="R27" s="104"/>
      <c r="S27" s="131"/>
      <c r="T27" s="6"/>
      <c r="U27" s="6"/>
    </row>
    <row r="28" spans="1:21" ht="12.75" customHeight="1" thickBot="1" x14ac:dyDescent="0.3">
      <c r="B28" s="214" t="s">
        <v>128</v>
      </c>
      <c r="C28" s="304"/>
      <c r="D28" s="149"/>
      <c r="E28" s="150"/>
      <c r="F28" s="151"/>
      <c r="G28" s="149"/>
      <c r="H28" s="150"/>
      <c r="I28" s="151"/>
      <c r="J28" s="149"/>
      <c r="K28" s="150"/>
      <c r="L28" s="151"/>
      <c r="M28" s="149"/>
      <c r="N28" s="150"/>
      <c r="O28" s="151"/>
      <c r="P28" s="149"/>
      <c r="Q28" s="150"/>
      <c r="R28" s="151"/>
      <c r="S28" s="131"/>
      <c r="T28" s="6"/>
      <c r="U28" s="6"/>
    </row>
    <row r="29" spans="1:21" s="16" customFormat="1" ht="15.75" customHeight="1" thickBot="1" x14ac:dyDescent="0.3">
      <c r="A29" s="13"/>
      <c r="B29" s="248" t="s">
        <v>129</v>
      </c>
      <c r="C29" s="249"/>
      <c r="D29" s="249"/>
      <c r="E29" s="249"/>
      <c r="F29" s="249"/>
      <c r="G29" s="249"/>
      <c r="H29" s="249"/>
      <c r="I29" s="249"/>
      <c r="J29" s="249"/>
      <c r="K29" s="249"/>
      <c r="L29" s="249"/>
      <c r="M29" s="249"/>
      <c r="N29" s="249"/>
      <c r="O29" s="249"/>
      <c r="P29" s="249"/>
      <c r="Q29" s="249"/>
      <c r="R29" s="249"/>
      <c r="S29" s="131"/>
      <c r="T29" s="14"/>
      <c r="U29" s="14"/>
    </row>
    <row r="30" spans="1:21" x14ac:dyDescent="0.25">
      <c r="B30" s="222" t="s">
        <v>140</v>
      </c>
      <c r="C30" s="223"/>
      <c r="D30" s="102"/>
      <c r="E30" s="103"/>
      <c r="F30" s="104"/>
      <c r="G30" s="102"/>
      <c r="H30" s="103"/>
      <c r="I30" s="104"/>
      <c r="J30" s="102"/>
      <c r="K30" s="103"/>
      <c r="L30" s="104"/>
      <c r="M30" s="102"/>
      <c r="N30" s="103"/>
      <c r="O30" s="104"/>
      <c r="P30" s="102"/>
      <c r="Q30" s="103"/>
      <c r="R30" s="104"/>
      <c r="S30" s="131"/>
      <c r="T30" s="6"/>
      <c r="U30" s="6"/>
    </row>
    <row r="31" spans="1:21" ht="13.5" customHeight="1" x14ac:dyDescent="0.25">
      <c r="B31" s="203" t="s">
        <v>25</v>
      </c>
      <c r="C31" s="204"/>
      <c r="D31" s="102"/>
      <c r="E31" s="103"/>
      <c r="F31" s="104"/>
      <c r="G31" s="102"/>
      <c r="H31" s="103"/>
      <c r="I31" s="104"/>
      <c r="J31" s="102"/>
      <c r="K31" s="103"/>
      <c r="L31" s="104"/>
      <c r="M31" s="102"/>
      <c r="N31" s="103"/>
      <c r="O31" s="104"/>
      <c r="P31" s="102"/>
      <c r="Q31" s="103"/>
      <c r="R31" s="104"/>
      <c r="S31" s="131"/>
      <c r="T31" s="6"/>
      <c r="U31" s="6"/>
    </row>
    <row r="32" spans="1:21" s="80" customFormat="1" ht="42" customHeight="1" thickBot="1" x14ac:dyDescent="0.3">
      <c r="A32" s="79"/>
      <c r="B32" s="300" t="s">
        <v>134</v>
      </c>
      <c r="C32" s="301"/>
      <c r="D32" s="152"/>
      <c r="E32" s="153"/>
      <c r="F32" s="154"/>
      <c r="G32" s="152"/>
      <c r="H32" s="153"/>
      <c r="I32" s="154"/>
      <c r="J32" s="152"/>
      <c r="K32" s="153"/>
      <c r="L32" s="154"/>
      <c r="M32" s="152"/>
      <c r="N32" s="153"/>
      <c r="O32" s="154"/>
      <c r="P32" s="152"/>
      <c r="Q32" s="153"/>
      <c r="R32" s="154"/>
      <c r="S32" s="131"/>
    </row>
    <row r="33" spans="1:21" s="108" customFormat="1" ht="24.75" customHeight="1" thickTop="1" thickBot="1" x14ac:dyDescent="0.3">
      <c r="A33" s="107"/>
      <c r="B33" s="302" t="s">
        <v>135</v>
      </c>
      <c r="C33" s="303"/>
      <c r="D33" s="155"/>
      <c r="E33" s="156"/>
      <c r="F33" s="157"/>
      <c r="G33" s="155"/>
      <c r="H33" s="156"/>
      <c r="I33" s="157"/>
      <c r="J33" s="155"/>
      <c r="K33" s="156"/>
      <c r="L33" s="157"/>
      <c r="M33" s="155"/>
      <c r="N33" s="156"/>
      <c r="O33" s="157"/>
      <c r="P33" s="155"/>
      <c r="Q33" s="156"/>
      <c r="R33" s="157"/>
      <c r="S33" s="131"/>
    </row>
    <row r="34" spans="1:21" ht="32.25" customHeight="1" thickTop="1" thickBot="1" x14ac:dyDescent="0.3">
      <c r="B34" s="292" t="s">
        <v>136</v>
      </c>
      <c r="C34" s="293"/>
      <c r="D34" s="98">
        <v>7000000</v>
      </c>
      <c r="G34" s="13"/>
      <c r="H34" s="14"/>
      <c r="I34" s="14"/>
      <c r="J34" s="14"/>
      <c r="K34" s="14"/>
      <c r="L34" s="14"/>
      <c r="M34" s="14"/>
      <c r="N34" s="14"/>
      <c r="O34" s="14"/>
      <c r="P34" s="14"/>
      <c r="S34" s="131"/>
      <c r="T34" s="6"/>
      <c r="U34" s="6"/>
    </row>
    <row r="35" spans="1:21" s="16" customFormat="1" ht="15.75" customHeight="1" thickBot="1" x14ac:dyDescent="0.3">
      <c r="A35" s="4"/>
      <c r="B35" s="294" t="s">
        <v>31</v>
      </c>
      <c r="C35" s="295"/>
      <c r="D35" s="295"/>
      <c r="E35" s="295"/>
      <c r="F35" s="295"/>
      <c r="G35" s="295"/>
      <c r="H35" s="295"/>
      <c r="I35" s="295"/>
      <c r="J35" s="295"/>
      <c r="K35" s="295"/>
      <c r="L35" s="295"/>
      <c r="M35" s="295"/>
      <c r="N35" s="295"/>
      <c r="O35" s="295"/>
      <c r="P35" s="295"/>
      <c r="Q35" s="295"/>
      <c r="R35" s="295"/>
      <c r="S35" s="131"/>
      <c r="T35" s="6"/>
      <c r="U35" s="6"/>
    </row>
    <row r="36" spans="1:21" ht="17.25" customHeight="1" x14ac:dyDescent="0.25">
      <c r="B36" s="200" t="s">
        <v>36</v>
      </c>
      <c r="C36" s="296"/>
      <c r="D36" s="158"/>
      <c r="E36" s="35"/>
      <c r="F36" s="159"/>
      <c r="G36" s="158"/>
      <c r="H36" s="35"/>
      <c r="I36" s="159"/>
      <c r="J36" s="158"/>
      <c r="K36" s="35"/>
      <c r="L36" s="159"/>
      <c r="M36" s="158"/>
      <c r="N36" s="35"/>
      <c r="O36" s="159"/>
      <c r="P36" s="158"/>
      <c r="Q36" s="35"/>
      <c r="R36" s="159"/>
      <c r="S36" s="131"/>
      <c r="T36" s="6"/>
      <c r="U36" s="6"/>
    </row>
    <row r="37" spans="1:21" ht="18.75" customHeight="1" thickBot="1" x14ac:dyDescent="0.3">
      <c r="B37" s="195" t="s">
        <v>137</v>
      </c>
      <c r="C37" s="298"/>
      <c r="D37" s="160"/>
      <c r="E37" s="36"/>
      <c r="F37" s="161"/>
      <c r="G37" s="160"/>
      <c r="H37" s="36"/>
      <c r="I37" s="161"/>
      <c r="J37" s="160"/>
      <c r="K37" s="36"/>
      <c r="L37" s="161"/>
      <c r="M37" s="160"/>
      <c r="N37" s="36"/>
      <c r="O37" s="161"/>
      <c r="P37" s="160"/>
      <c r="Q37" s="36"/>
      <c r="R37" s="161"/>
      <c r="S37" s="131"/>
      <c r="T37" s="6"/>
      <c r="U37" s="6"/>
    </row>
    <row r="38" spans="1:21" ht="18" customHeight="1" x14ac:dyDescent="0.25">
      <c r="B38" s="200" t="s">
        <v>37</v>
      </c>
      <c r="C38" s="201"/>
      <c r="D38" s="158"/>
      <c r="E38" s="35"/>
      <c r="F38" s="159"/>
      <c r="G38" s="158"/>
      <c r="H38" s="35"/>
      <c r="I38" s="159"/>
      <c r="J38" s="158"/>
      <c r="K38" s="35"/>
      <c r="L38" s="159"/>
      <c r="M38" s="158"/>
      <c r="N38" s="35"/>
      <c r="O38" s="159"/>
      <c r="P38" s="158"/>
      <c r="Q38" s="35"/>
      <c r="R38" s="159"/>
      <c r="S38" s="131"/>
      <c r="T38" s="6"/>
      <c r="U38" s="6"/>
    </row>
    <row r="39" spans="1:21" ht="14.4" thickBot="1" x14ac:dyDescent="0.3">
      <c r="B39" s="195" t="s">
        <v>138</v>
      </c>
      <c r="C39" s="196"/>
      <c r="D39" s="160"/>
      <c r="E39" s="36"/>
      <c r="F39" s="161"/>
      <c r="G39" s="160"/>
      <c r="H39" s="36"/>
      <c r="I39" s="161"/>
      <c r="J39" s="160"/>
      <c r="K39" s="36"/>
      <c r="L39" s="161"/>
      <c r="M39" s="160"/>
      <c r="N39" s="36"/>
      <c r="O39" s="161"/>
      <c r="P39" s="160"/>
      <c r="Q39" s="36"/>
      <c r="R39" s="161"/>
      <c r="S39" s="133"/>
      <c r="T39" s="6"/>
      <c r="U39" s="6"/>
    </row>
    <row r="40" spans="1:21" ht="16.5" customHeight="1" thickBot="1" x14ac:dyDescent="0.3">
      <c r="B40" s="211" t="s">
        <v>139</v>
      </c>
      <c r="C40" s="299"/>
      <c r="D40" s="162"/>
      <c r="E40" s="100"/>
      <c r="F40" s="163"/>
      <c r="G40" s="162"/>
      <c r="H40" s="100"/>
      <c r="I40" s="163"/>
      <c r="J40" s="162"/>
      <c r="K40" s="100"/>
      <c r="L40" s="163"/>
      <c r="M40" s="162"/>
      <c r="N40" s="100"/>
      <c r="O40" s="163"/>
      <c r="P40" s="162"/>
      <c r="Q40" s="100"/>
      <c r="R40" s="163"/>
      <c r="S40" s="131"/>
      <c r="T40" s="6"/>
      <c r="U40" s="6"/>
    </row>
    <row r="41" spans="1:21" ht="12.75" customHeight="1" x14ac:dyDescent="0.25">
      <c r="B41" s="4"/>
      <c r="C41" s="4"/>
      <c r="D41" s="4"/>
      <c r="E41" s="4"/>
      <c r="F41" s="4"/>
      <c r="Q41" s="6"/>
      <c r="R41" s="6"/>
      <c r="S41" s="131"/>
      <c r="T41" s="6"/>
      <c r="U41" s="6"/>
    </row>
    <row r="42" spans="1:21" ht="13.5" customHeight="1" x14ac:dyDescent="0.25">
      <c r="B42" s="4"/>
      <c r="C42" s="4"/>
      <c r="D42" s="4"/>
      <c r="E42" s="4"/>
      <c r="F42" s="4"/>
      <c r="Q42" s="6"/>
      <c r="R42" s="6"/>
      <c r="S42" s="131"/>
      <c r="T42" s="6"/>
      <c r="U42" s="6"/>
    </row>
    <row r="43" spans="1:21" ht="12.75" customHeight="1" x14ac:dyDescent="0.25">
      <c r="B43" s="4"/>
      <c r="C43" s="4"/>
      <c r="D43" s="4"/>
      <c r="E43" s="4"/>
      <c r="F43" s="4"/>
      <c r="Q43" s="6"/>
      <c r="R43" s="6"/>
      <c r="S43" s="131"/>
      <c r="T43" s="6"/>
      <c r="U43" s="6"/>
    </row>
    <row r="44" spans="1:21" ht="13.5" customHeight="1" x14ac:dyDescent="0.25">
      <c r="A44" s="6"/>
      <c r="B44" s="6"/>
      <c r="C44" s="6"/>
      <c r="D44" s="6"/>
      <c r="E44" s="6"/>
      <c r="F44" s="6"/>
      <c r="G44" s="6"/>
      <c r="Q44" s="6"/>
      <c r="R44" s="6"/>
      <c r="S44" s="131"/>
      <c r="T44" s="6"/>
      <c r="U44" s="6"/>
    </row>
    <row r="45" spans="1:21" x14ac:dyDescent="0.25">
      <c r="S45" s="131"/>
    </row>
    <row r="46" spans="1:21" x14ac:dyDescent="0.25">
      <c r="S46" s="131"/>
    </row>
    <row r="47" spans="1:21" x14ac:dyDescent="0.25">
      <c r="S47" s="131"/>
    </row>
    <row r="48" spans="1:21" x14ac:dyDescent="0.25">
      <c r="S48" s="131"/>
    </row>
    <row r="49" spans="19:19" x14ac:dyDescent="0.25">
      <c r="S49" s="131"/>
    </row>
    <row r="50" spans="19:19" x14ac:dyDescent="0.25">
      <c r="S50" s="131"/>
    </row>
    <row r="51" spans="19:19" x14ac:dyDescent="0.25">
      <c r="S51" s="131"/>
    </row>
    <row r="52" spans="19:19" x14ac:dyDescent="0.25">
      <c r="S52" s="131"/>
    </row>
    <row r="53" spans="19:19" x14ac:dyDescent="0.25">
      <c r="S53" s="131"/>
    </row>
    <row r="54" spans="19:19" x14ac:dyDescent="0.25">
      <c r="S54" s="131"/>
    </row>
    <row r="55" spans="19:19" x14ac:dyDescent="0.25">
      <c r="S55" s="131"/>
    </row>
    <row r="56" spans="19:19" x14ac:dyDescent="0.25">
      <c r="S56" s="131"/>
    </row>
    <row r="57" spans="19:19" x14ac:dyDescent="0.25">
      <c r="S57" s="131"/>
    </row>
    <row r="58" spans="19:19" x14ac:dyDescent="0.25">
      <c r="S58" s="131"/>
    </row>
    <row r="59" spans="19:19" x14ac:dyDescent="0.25">
      <c r="S59" s="131"/>
    </row>
    <row r="60" spans="19:19" x14ac:dyDescent="0.25">
      <c r="S60" s="131"/>
    </row>
    <row r="61" spans="19:19" x14ac:dyDescent="0.25">
      <c r="S61" s="131"/>
    </row>
    <row r="62" spans="19:19" x14ac:dyDescent="0.25">
      <c r="S62" s="131"/>
    </row>
    <row r="63" spans="19:19" x14ac:dyDescent="0.25">
      <c r="S63" s="131"/>
    </row>
    <row r="64" spans="19:19" x14ac:dyDescent="0.25">
      <c r="S64" s="131"/>
    </row>
    <row r="65" spans="19:19" x14ac:dyDescent="0.25">
      <c r="S65" s="131"/>
    </row>
    <row r="66" spans="19:19" x14ac:dyDescent="0.25">
      <c r="S66" s="131"/>
    </row>
    <row r="67" spans="19:19" x14ac:dyDescent="0.25">
      <c r="S67" s="131"/>
    </row>
    <row r="68" spans="19:19" x14ac:dyDescent="0.25">
      <c r="S68" s="131"/>
    </row>
    <row r="69" spans="19:19" x14ac:dyDescent="0.25">
      <c r="S69" s="131"/>
    </row>
    <row r="70" spans="19:19" x14ac:dyDescent="0.25">
      <c r="S70" s="131"/>
    </row>
    <row r="71" spans="19:19" x14ac:dyDescent="0.25">
      <c r="S71" s="131"/>
    </row>
    <row r="72" spans="19:19" x14ac:dyDescent="0.25">
      <c r="S72" s="131"/>
    </row>
    <row r="73" spans="19:19" x14ac:dyDescent="0.25">
      <c r="S73" s="131"/>
    </row>
    <row r="74" spans="19:19" x14ac:dyDescent="0.25">
      <c r="S74" s="131"/>
    </row>
    <row r="75" spans="19:19" x14ac:dyDescent="0.25">
      <c r="S75" s="131"/>
    </row>
    <row r="76" spans="19:19" x14ac:dyDescent="0.25">
      <c r="S76" s="131"/>
    </row>
    <row r="77" spans="19:19" x14ac:dyDescent="0.25">
      <c r="S77" s="131"/>
    </row>
    <row r="78" spans="19:19" x14ac:dyDescent="0.25">
      <c r="S78" s="131"/>
    </row>
    <row r="79" spans="19:19" x14ac:dyDescent="0.25">
      <c r="S79" s="131"/>
    </row>
    <row r="80" spans="19:19" x14ac:dyDescent="0.25">
      <c r="S80" s="131"/>
    </row>
    <row r="81" spans="19:19" x14ac:dyDescent="0.25">
      <c r="S81" s="131"/>
    </row>
    <row r="82" spans="19:19" x14ac:dyDescent="0.25">
      <c r="S82" s="131"/>
    </row>
    <row r="83" spans="19:19" x14ac:dyDescent="0.25">
      <c r="S83" s="131"/>
    </row>
    <row r="84" spans="19:19" x14ac:dyDescent="0.25">
      <c r="S84" s="131"/>
    </row>
    <row r="85" spans="19:19" x14ac:dyDescent="0.25">
      <c r="S85" s="131"/>
    </row>
    <row r="86" spans="19:19" x14ac:dyDescent="0.25">
      <c r="S86" s="131"/>
    </row>
    <row r="87" spans="19:19" x14ac:dyDescent="0.25">
      <c r="S87" s="131"/>
    </row>
    <row r="88" spans="19:19" x14ac:dyDescent="0.25">
      <c r="S88" s="131"/>
    </row>
    <row r="89" spans="19:19" x14ac:dyDescent="0.25">
      <c r="S89" s="131"/>
    </row>
    <row r="90" spans="19:19" x14ac:dyDescent="0.25">
      <c r="S90" s="131"/>
    </row>
    <row r="91" spans="19:19" x14ac:dyDescent="0.25">
      <c r="S91" s="131"/>
    </row>
    <row r="92" spans="19:19" x14ac:dyDescent="0.25">
      <c r="S92" s="131"/>
    </row>
    <row r="93" spans="19:19" x14ac:dyDescent="0.25">
      <c r="S93" s="131"/>
    </row>
    <row r="94" spans="19:19" x14ac:dyDescent="0.25">
      <c r="S94" s="131"/>
    </row>
    <row r="95" spans="19:19" x14ac:dyDescent="0.25">
      <c r="S95" s="131"/>
    </row>
    <row r="96" spans="19:19" x14ac:dyDescent="0.25">
      <c r="S96" s="131"/>
    </row>
    <row r="97" spans="19:19" x14ac:dyDescent="0.25">
      <c r="S97" s="131"/>
    </row>
    <row r="98" spans="19:19" x14ac:dyDescent="0.25">
      <c r="S98" s="131"/>
    </row>
    <row r="99" spans="19:19" x14ac:dyDescent="0.25">
      <c r="S99" s="131"/>
    </row>
    <row r="100" spans="19:19" x14ac:dyDescent="0.25">
      <c r="S100" s="131"/>
    </row>
    <row r="101" spans="19:19" x14ac:dyDescent="0.25">
      <c r="S101" s="131"/>
    </row>
    <row r="102" spans="19:19" x14ac:dyDescent="0.25">
      <c r="S102" s="131"/>
    </row>
    <row r="103" spans="19:19" x14ac:dyDescent="0.25">
      <c r="S103" s="131"/>
    </row>
    <row r="104" spans="19:19" x14ac:dyDescent="0.25">
      <c r="S104" s="131"/>
    </row>
    <row r="105" spans="19:19" x14ac:dyDescent="0.25">
      <c r="S105" s="131"/>
    </row>
    <row r="106" spans="19:19" x14ac:dyDescent="0.25">
      <c r="S106" s="131"/>
    </row>
    <row r="107" spans="19:19" x14ac:dyDescent="0.25">
      <c r="S107" s="131"/>
    </row>
  </sheetData>
  <mergeCells count="47">
    <mergeCell ref="G2:I2"/>
    <mergeCell ref="B21:C21"/>
    <mergeCell ref="B7:C7"/>
    <mergeCell ref="B18:C18"/>
    <mergeCell ref="B22:C22"/>
    <mergeCell ref="B16:C16"/>
    <mergeCell ref="B3:C3"/>
    <mergeCell ref="B4:C4"/>
    <mergeCell ref="B8:C8"/>
    <mergeCell ref="B5:C5"/>
    <mergeCell ref="B6:C6"/>
    <mergeCell ref="B15:C15"/>
    <mergeCell ref="B20:C20"/>
    <mergeCell ref="J2:L2"/>
    <mergeCell ref="M2:O2"/>
    <mergeCell ref="B19:R19"/>
    <mergeCell ref="B9:C9"/>
    <mergeCell ref="P18:R18"/>
    <mergeCell ref="B11:C11"/>
    <mergeCell ref="D18:F18"/>
    <mergeCell ref="J18:L18"/>
    <mergeCell ref="M18:O18"/>
    <mergeCell ref="B13:C13"/>
    <mergeCell ref="B10:C10"/>
    <mergeCell ref="B12:C12"/>
    <mergeCell ref="P2:R2"/>
    <mergeCell ref="G18:I18"/>
    <mergeCell ref="D2:F2"/>
    <mergeCell ref="B2:C2"/>
    <mergeCell ref="B38:C38"/>
    <mergeCell ref="B37:C37"/>
    <mergeCell ref="B25:C25"/>
    <mergeCell ref="B39:C39"/>
    <mergeCell ref="B40:C40"/>
    <mergeCell ref="B30:C30"/>
    <mergeCell ref="B32:C32"/>
    <mergeCell ref="B33:C33"/>
    <mergeCell ref="B31:C31"/>
    <mergeCell ref="B26:C26"/>
    <mergeCell ref="B28:C28"/>
    <mergeCell ref="B27:C27"/>
    <mergeCell ref="B23:C23"/>
    <mergeCell ref="B29:R29"/>
    <mergeCell ref="B34:C34"/>
    <mergeCell ref="B35:R35"/>
    <mergeCell ref="B36:C36"/>
    <mergeCell ref="B24:C24"/>
  </mergeCells>
  <phoneticPr fontId="0" type="noConversion"/>
  <pageMargins left="0.59055118110236227" right="0.47244094488188981" top="0.59055118110236227" bottom="0.59055118110236227" header="0.31496062992125984" footer="0.24"/>
  <pageSetup paperSize="8" scale="79" orientation="landscape" r:id="rId1"/>
  <headerFooter alignWithMargins="0">
    <oddHeader>&amp;L&amp;"Arial Narrow,Normal"[Intitulé du marché]&amp;C&amp;"Arial Narrow,Normal"Analyse des offres&amp;R&amp;"Arial Narrow,Normal"Jury d'attribution du [date de la séance]</oddHeader>
    <oddFooter>&amp;L&amp;"Arial Narrow,Normal"&amp;A&amp;R&amp;"Arial Narrow,Normal"p. &amp;P /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view="pageBreakPreview" zoomScaleNormal="40" zoomScaleSheetLayoutView="70" workbookViewId="0">
      <selection activeCell="K15" sqref="K15:L15"/>
    </sheetView>
  </sheetViews>
  <sheetFormatPr baseColWidth="10" defaultColWidth="11.44140625" defaultRowHeight="13.8" x14ac:dyDescent="0.25"/>
  <cols>
    <col min="1" max="1" width="3" style="4" customWidth="1"/>
    <col min="2" max="6" width="11.6640625" style="13" customWidth="1"/>
    <col min="7" max="7" width="12.88671875" style="4" bestFit="1" customWidth="1"/>
    <col min="8" max="9" width="12.44140625" style="6" bestFit="1" customWidth="1"/>
    <col min="10" max="10" width="11.44140625" style="6" customWidth="1"/>
    <col min="11" max="11" width="11.6640625" style="13" customWidth="1"/>
    <col min="12" max="12" width="28.109375" style="13" customWidth="1"/>
    <col min="13" max="13" width="12.88671875" style="6" bestFit="1" customWidth="1"/>
    <col min="14" max="15" width="12.44140625" style="6" bestFit="1" customWidth="1"/>
    <col min="16" max="16" width="12.88671875" style="6" bestFit="1" customWidth="1"/>
    <col min="17" max="18" width="12.44140625" style="14" bestFit="1" customWidth="1"/>
    <col min="19" max="16384" width="11.44140625" style="14"/>
  </cols>
  <sheetData>
    <row r="1" spans="1:21" s="6" customFormat="1" ht="18" customHeight="1" thickBot="1" x14ac:dyDescent="0.3">
      <c r="A1" s="4"/>
      <c r="B1" s="4"/>
      <c r="C1" s="4"/>
      <c r="D1" s="4"/>
      <c r="E1" s="4"/>
      <c r="F1" s="58" t="s">
        <v>95</v>
      </c>
      <c r="G1" s="58" t="s">
        <v>96</v>
      </c>
      <c r="H1" s="58" t="s">
        <v>97</v>
      </c>
      <c r="I1" s="58" t="s">
        <v>98</v>
      </c>
      <c r="J1" s="58" t="s">
        <v>99</v>
      </c>
      <c r="K1" s="294" t="s">
        <v>155</v>
      </c>
      <c r="L1" s="306"/>
    </row>
    <row r="2" spans="1:21" s="20" customFormat="1" ht="37.5" customHeight="1" x14ac:dyDescent="0.3">
      <c r="A2" s="4"/>
      <c r="B2" s="276" t="s">
        <v>35</v>
      </c>
      <c r="C2" s="229"/>
      <c r="D2" s="280" t="s">
        <v>38</v>
      </c>
      <c r="E2" s="320"/>
      <c r="F2" s="117" t="s">
        <v>43</v>
      </c>
      <c r="G2" s="56" t="s">
        <v>43</v>
      </c>
      <c r="H2" s="56" t="s">
        <v>43</v>
      </c>
      <c r="I2" s="56" t="s">
        <v>43</v>
      </c>
      <c r="J2" s="56" t="s">
        <v>43</v>
      </c>
      <c r="K2" s="81" t="s">
        <v>79</v>
      </c>
      <c r="L2" s="82"/>
      <c r="M2" s="19"/>
      <c r="N2" s="19"/>
      <c r="O2" s="19"/>
      <c r="P2" s="19"/>
      <c r="Q2" s="6"/>
      <c r="R2" s="6"/>
      <c r="S2" s="6"/>
      <c r="T2" s="6"/>
      <c r="U2" s="6"/>
    </row>
    <row r="3" spans="1:21" s="48" customFormat="1" ht="25.5" customHeight="1" x14ac:dyDescent="0.3">
      <c r="A3" s="4"/>
      <c r="B3" s="269" t="s">
        <v>67</v>
      </c>
      <c r="C3" s="270"/>
      <c r="D3" s="259" t="s">
        <v>44</v>
      </c>
      <c r="E3" s="324"/>
      <c r="F3" s="118"/>
      <c r="G3" s="109"/>
      <c r="H3" s="109"/>
      <c r="I3" s="109"/>
      <c r="J3" s="109"/>
      <c r="K3" s="317"/>
      <c r="L3" s="318"/>
      <c r="M3" s="47"/>
      <c r="N3" s="47"/>
      <c r="O3" s="47"/>
      <c r="P3" s="47"/>
      <c r="Q3" s="6"/>
      <c r="R3" s="6"/>
      <c r="S3" s="6"/>
      <c r="T3" s="6"/>
      <c r="U3" s="6"/>
    </row>
    <row r="4" spans="1:21" s="20" customFormat="1" ht="12.75" customHeight="1" x14ac:dyDescent="0.25">
      <c r="A4" s="4"/>
      <c r="B4" s="269" t="s">
        <v>66</v>
      </c>
      <c r="C4" s="270"/>
      <c r="D4" s="281" t="s">
        <v>20</v>
      </c>
      <c r="E4" s="324"/>
      <c r="F4" s="118"/>
      <c r="G4" s="109"/>
      <c r="H4" s="109"/>
      <c r="I4" s="109"/>
      <c r="J4" s="109"/>
      <c r="K4" s="317"/>
      <c r="L4" s="318"/>
      <c r="M4" s="19"/>
      <c r="N4" s="19"/>
      <c r="O4" s="19"/>
      <c r="P4" s="19"/>
      <c r="Q4" s="6"/>
      <c r="R4" s="6"/>
      <c r="S4" s="6"/>
      <c r="T4" s="6"/>
      <c r="U4" s="6"/>
    </row>
    <row r="5" spans="1:21" s="20" customFormat="1" ht="12.75" customHeight="1" x14ac:dyDescent="0.25">
      <c r="A5" s="4"/>
      <c r="B5" s="269" t="s">
        <v>58</v>
      </c>
      <c r="C5" s="270"/>
      <c r="D5" s="281" t="s">
        <v>20</v>
      </c>
      <c r="E5" s="324"/>
      <c r="F5" s="118"/>
      <c r="G5" s="109"/>
      <c r="H5" s="109"/>
      <c r="I5" s="109"/>
      <c r="J5" s="109"/>
      <c r="K5" s="317"/>
      <c r="L5" s="318"/>
      <c r="M5" s="19"/>
      <c r="N5" s="19"/>
      <c r="O5" s="19"/>
      <c r="P5" s="19"/>
      <c r="Q5" s="6"/>
      <c r="R5" s="6"/>
      <c r="S5" s="6"/>
      <c r="T5" s="6"/>
      <c r="U5" s="6"/>
    </row>
    <row r="6" spans="1:21" s="20" customFormat="1" ht="12.75" customHeight="1" x14ac:dyDescent="0.25">
      <c r="A6" s="4"/>
      <c r="B6" s="269" t="s">
        <v>50</v>
      </c>
      <c r="C6" s="270"/>
      <c r="D6" s="259" t="s">
        <v>52</v>
      </c>
      <c r="E6" s="324"/>
      <c r="F6" s="118"/>
      <c r="G6" s="109"/>
      <c r="H6" s="109"/>
      <c r="I6" s="109"/>
      <c r="J6" s="109"/>
      <c r="K6" s="317"/>
      <c r="L6" s="318"/>
      <c r="M6" s="19"/>
      <c r="N6" s="19"/>
      <c r="O6" s="19"/>
      <c r="P6" s="19"/>
      <c r="Q6" s="6"/>
      <c r="R6" s="6"/>
      <c r="S6" s="6"/>
      <c r="T6" s="6"/>
      <c r="U6" s="6"/>
    </row>
    <row r="7" spans="1:21" s="20" customFormat="1" ht="12.75" customHeight="1" x14ac:dyDescent="0.25">
      <c r="A7" s="4"/>
      <c r="B7" s="269" t="s">
        <v>51</v>
      </c>
      <c r="C7" s="270"/>
      <c r="D7" s="259" t="s">
        <v>57</v>
      </c>
      <c r="E7" s="324"/>
      <c r="F7" s="118"/>
      <c r="G7" s="109"/>
      <c r="H7" s="109"/>
      <c r="I7" s="109"/>
      <c r="J7" s="109"/>
      <c r="K7" s="317"/>
      <c r="L7" s="318"/>
      <c r="M7" s="19"/>
      <c r="N7" s="19"/>
      <c r="O7" s="19"/>
      <c r="P7" s="19"/>
      <c r="Q7" s="6"/>
      <c r="R7" s="6"/>
      <c r="S7" s="6"/>
      <c r="T7" s="6"/>
      <c r="U7" s="6"/>
    </row>
    <row r="8" spans="1:21" s="20" customFormat="1" ht="12.75" customHeight="1" x14ac:dyDescent="0.25">
      <c r="A8" s="4"/>
      <c r="B8" s="269" t="s">
        <v>53</v>
      </c>
      <c r="C8" s="270"/>
      <c r="D8" s="281" t="s">
        <v>20</v>
      </c>
      <c r="E8" s="324"/>
      <c r="F8" s="118"/>
      <c r="G8" s="109"/>
      <c r="H8" s="109"/>
      <c r="I8" s="109"/>
      <c r="J8" s="109"/>
      <c r="K8" s="317"/>
      <c r="L8" s="318"/>
      <c r="M8" s="19"/>
      <c r="N8" s="19"/>
      <c r="O8" s="19"/>
      <c r="P8" s="19"/>
      <c r="Q8" s="6"/>
      <c r="R8" s="6"/>
      <c r="S8" s="6"/>
      <c r="T8" s="6"/>
      <c r="U8" s="6"/>
    </row>
    <row r="9" spans="1:21" s="20" customFormat="1" ht="12.75" customHeight="1" x14ac:dyDescent="0.25">
      <c r="A9" s="4"/>
      <c r="B9" s="269" t="s">
        <v>62</v>
      </c>
      <c r="C9" s="270"/>
      <c r="D9" s="259" t="s">
        <v>59</v>
      </c>
      <c r="E9" s="324"/>
      <c r="F9" s="118"/>
      <c r="G9" s="109"/>
      <c r="H9" s="109"/>
      <c r="I9" s="109"/>
      <c r="J9" s="109"/>
      <c r="K9" s="317"/>
      <c r="L9" s="318"/>
      <c r="M9" s="19"/>
      <c r="N9" s="19"/>
      <c r="O9" s="19"/>
      <c r="P9" s="19"/>
      <c r="Q9" s="6"/>
      <c r="R9" s="6"/>
      <c r="S9" s="6"/>
      <c r="T9" s="6"/>
      <c r="U9" s="6"/>
    </row>
    <row r="10" spans="1:21" s="20" customFormat="1" ht="12.75" customHeight="1" x14ac:dyDescent="0.25">
      <c r="A10" s="4"/>
      <c r="B10" s="269" t="s">
        <v>63</v>
      </c>
      <c r="C10" s="270"/>
      <c r="D10" s="281" t="s">
        <v>20</v>
      </c>
      <c r="E10" s="324"/>
      <c r="F10" s="118"/>
      <c r="G10" s="109"/>
      <c r="H10" s="109"/>
      <c r="I10" s="109"/>
      <c r="J10" s="109"/>
      <c r="K10" s="317"/>
      <c r="L10" s="318"/>
      <c r="M10" s="19"/>
      <c r="N10" s="19"/>
      <c r="O10" s="19"/>
      <c r="P10" s="19"/>
      <c r="Q10" s="6"/>
      <c r="R10" s="6"/>
      <c r="S10" s="6"/>
      <c r="T10" s="6"/>
      <c r="U10" s="6"/>
    </row>
    <row r="11" spans="1:21" s="20" customFormat="1" ht="12.75" customHeight="1" x14ac:dyDescent="0.25">
      <c r="A11" s="4"/>
      <c r="B11" s="269" t="s">
        <v>64</v>
      </c>
      <c r="C11" s="270"/>
      <c r="D11" s="259" t="s">
        <v>45</v>
      </c>
      <c r="E11" s="324"/>
      <c r="F11" s="118"/>
      <c r="G11" s="109"/>
      <c r="H11" s="109"/>
      <c r="I11" s="109"/>
      <c r="J11" s="109"/>
      <c r="K11" s="317"/>
      <c r="L11" s="318"/>
      <c r="M11" s="19"/>
      <c r="N11" s="19"/>
      <c r="O11" s="19"/>
      <c r="P11" s="19"/>
      <c r="Q11" s="6"/>
      <c r="R11" s="6"/>
      <c r="S11" s="6"/>
      <c r="T11" s="6"/>
      <c r="U11" s="6"/>
    </row>
    <row r="12" spans="1:21" s="20" customFormat="1" ht="12.75" customHeight="1" x14ac:dyDescent="0.25">
      <c r="A12" s="4"/>
      <c r="B12" s="269" t="s">
        <v>65</v>
      </c>
      <c r="C12" s="270"/>
      <c r="D12" s="259">
        <v>2</v>
      </c>
      <c r="E12" s="324"/>
      <c r="F12" s="118"/>
      <c r="G12" s="109"/>
      <c r="H12" s="109"/>
      <c r="I12" s="109"/>
      <c r="J12" s="109"/>
      <c r="K12" s="317"/>
      <c r="L12" s="318"/>
      <c r="M12" s="19"/>
      <c r="N12" s="19"/>
      <c r="O12" s="19"/>
      <c r="P12" s="19"/>
      <c r="Q12" s="6"/>
      <c r="R12" s="6"/>
      <c r="S12" s="6"/>
      <c r="T12" s="6"/>
      <c r="U12" s="6"/>
    </row>
    <row r="13" spans="1:21" s="20" customFormat="1" ht="12.75" customHeight="1" x14ac:dyDescent="0.25">
      <c r="A13" s="4"/>
      <c r="B13" s="269" t="s">
        <v>69</v>
      </c>
      <c r="C13" s="270"/>
      <c r="D13" s="259" t="s">
        <v>70</v>
      </c>
      <c r="E13" s="324"/>
      <c r="F13" s="118"/>
      <c r="G13" s="109"/>
      <c r="H13" s="109"/>
      <c r="I13" s="109"/>
      <c r="J13" s="109"/>
      <c r="K13" s="317"/>
      <c r="L13" s="318"/>
      <c r="M13" s="19"/>
      <c r="N13" s="19"/>
      <c r="O13" s="19"/>
      <c r="P13" s="19"/>
      <c r="Q13" s="6"/>
      <c r="R13" s="6"/>
      <c r="S13" s="6"/>
      <c r="T13" s="6"/>
      <c r="U13" s="6"/>
    </row>
    <row r="14" spans="1:21" s="20" customFormat="1" ht="12.75" customHeight="1" x14ac:dyDescent="0.25">
      <c r="A14" s="4"/>
      <c r="B14" s="269" t="s">
        <v>49</v>
      </c>
      <c r="C14" s="270"/>
      <c r="D14" s="259">
        <v>12</v>
      </c>
      <c r="E14" s="324"/>
      <c r="F14" s="118"/>
      <c r="G14" s="109"/>
      <c r="H14" s="109"/>
      <c r="I14" s="109"/>
      <c r="J14" s="109"/>
      <c r="K14" s="317"/>
      <c r="L14" s="318"/>
      <c r="M14" s="19"/>
      <c r="N14" s="19"/>
      <c r="O14" s="19"/>
      <c r="P14" s="19"/>
      <c r="Q14" s="6"/>
      <c r="R14" s="6"/>
      <c r="S14" s="6"/>
      <c r="T14" s="6"/>
      <c r="U14" s="6"/>
    </row>
    <row r="15" spans="1:21" s="20" customFormat="1" ht="12.75" customHeight="1" thickBot="1" x14ac:dyDescent="0.3">
      <c r="A15" s="4"/>
      <c r="B15" s="264" t="s">
        <v>116</v>
      </c>
      <c r="C15" s="265"/>
      <c r="D15" s="260"/>
      <c r="E15" s="325"/>
      <c r="F15" s="118"/>
      <c r="G15" s="109"/>
      <c r="H15" s="109"/>
      <c r="I15" s="109"/>
      <c r="J15" s="109"/>
      <c r="K15" s="317"/>
      <c r="L15" s="318"/>
      <c r="M15" s="19"/>
      <c r="N15" s="19"/>
      <c r="O15" s="19"/>
      <c r="P15" s="19"/>
      <c r="Q15" s="6"/>
      <c r="R15" s="6"/>
      <c r="S15" s="6"/>
      <c r="T15" s="6"/>
      <c r="U15" s="6"/>
    </row>
    <row r="16" spans="1:21" s="20" customFormat="1" ht="12.75" customHeight="1" x14ac:dyDescent="0.25">
      <c r="A16" s="4"/>
      <c r="B16" s="233" t="s">
        <v>117</v>
      </c>
      <c r="C16" s="234"/>
      <c r="D16" s="257" t="s">
        <v>118</v>
      </c>
      <c r="E16" s="323"/>
      <c r="F16" s="118"/>
      <c r="G16" s="109"/>
      <c r="H16" s="109"/>
      <c r="I16" s="109"/>
      <c r="J16" s="109"/>
      <c r="K16" s="317"/>
      <c r="L16" s="318"/>
      <c r="M16" s="19"/>
      <c r="N16" s="19"/>
      <c r="O16" s="19"/>
      <c r="P16" s="19"/>
      <c r="Q16" s="6"/>
      <c r="R16" s="6"/>
      <c r="S16" s="6"/>
      <c r="T16" s="6"/>
      <c r="U16" s="6"/>
    </row>
    <row r="17" spans="1:21" s="20" customFormat="1" ht="12.75" customHeight="1" thickBot="1" x14ac:dyDescent="0.3">
      <c r="A17" s="4"/>
      <c r="B17" s="235"/>
      <c r="C17" s="236"/>
      <c r="D17" s="231" t="s">
        <v>119</v>
      </c>
      <c r="E17" s="321"/>
      <c r="F17" s="119"/>
      <c r="G17" s="110"/>
      <c r="H17" s="110"/>
      <c r="I17" s="110"/>
      <c r="J17" s="110"/>
      <c r="K17" s="317"/>
      <c r="L17" s="318"/>
      <c r="M17" s="19"/>
      <c r="N17" s="19"/>
      <c r="O17" s="19"/>
      <c r="P17" s="19"/>
      <c r="Q17" s="6"/>
      <c r="R17" s="6"/>
      <c r="S17" s="6"/>
      <c r="T17" s="6"/>
      <c r="U17" s="6"/>
    </row>
    <row r="18" spans="1:21" s="20" customFormat="1" ht="12.75" customHeight="1" x14ac:dyDescent="0.25">
      <c r="A18" s="4"/>
      <c r="B18" s="233" t="s">
        <v>120</v>
      </c>
      <c r="C18" s="234"/>
      <c r="D18" s="257" t="s">
        <v>118</v>
      </c>
      <c r="E18" s="323"/>
      <c r="F18" s="111"/>
      <c r="G18" s="112"/>
      <c r="H18" s="113"/>
      <c r="I18" s="113"/>
      <c r="J18" s="113"/>
      <c r="K18" s="317"/>
      <c r="L18" s="318"/>
      <c r="M18" s="19"/>
      <c r="N18" s="19"/>
      <c r="O18" s="19"/>
      <c r="P18" s="19"/>
      <c r="Q18" s="6"/>
      <c r="R18" s="6"/>
      <c r="S18" s="6"/>
      <c r="T18" s="6"/>
      <c r="U18" s="6"/>
    </row>
    <row r="19" spans="1:21" ht="14.4" thickBot="1" x14ac:dyDescent="0.3">
      <c r="B19" s="235"/>
      <c r="C19" s="236"/>
      <c r="D19" s="231" t="s">
        <v>119</v>
      </c>
      <c r="E19" s="321"/>
      <c r="F19" s="111"/>
      <c r="G19" s="112"/>
      <c r="H19" s="113"/>
      <c r="I19" s="113"/>
      <c r="J19" s="113"/>
      <c r="K19" s="317"/>
      <c r="L19" s="318"/>
      <c r="Q19" s="6"/>
      <c r="R19" s="6"/>
      <c r="S19" s="6"/>
      <c r="T19" s="6"/>
      <c r="U19" s="6"/>
    </row>
    <row r="20" spans="1:21" x14ac:dyDescent="0.25">
      <c r="B20" s="233" t="s">
        <v>121</v>
      </c>
      <c r="C20" s="234"/>
      <c r="D20" s="237" t="s">
        <v>118</v>
      </c>
      <c r="E20" s="322"/>
      <c r="F20" s="111"/>
      <c r="G20" s="112"/>
      <c r="H20" s="113"/>
      <c r="I20" s="113"/>
      <c r="J20" s="113"/>
      <c r="K20" s="317"/>
      <c r="L20" s="318"/>
      <c r="Q20" s="6"/>
      <c r="R20" s="6"/>
      <c r="S20" s="6"/>
      <c r="T20" s="6"/>
      <c r="U20" s="6"/>
    </row>
    <row r="21" spans="1:21" ht="14.4" thickBot="1" x14ac:dyDescent="0.3">
      <c r="B21" s="235"/>
      <c r="C21" s="236"/>
      <c r="D21" s="231" t="s">
        <v>119</v>
      </c>
      <c r="E21" s="319"/>
      <c r="F21" s="111"/>
      <c r="G21" s="112"/>
      <c r="H21" s="113"/>
      <c r="I21" s="113"/>
      <c r="J21" s="113"/>
      <c r="K21" s="317"/>
      <c r="L21" s="318"/>
      <c r="Q21" s="6"/>
      <c r="R21" s="6"/>
      <c r="S21" s="6"/>
      <c r="T21" s="6"/>
      <c r="U21" s="6"/>
    </row>
    <row r="22" spans="1:21" x14ac:dyDescent="0.25">
      <c r="B22" s="233" t="s">
        <v>122</v>
      </c>
      <c r="C22" s="271"/>
      <c r="D22" s="237" t="s">
        <v>118</v>
      </c>
      <c r="E22" s="322"/>
      <c r="F22" s="114"/>
      <c r="G22" s="115"/>
      <c r="H22" s="116"/>
      <c r="I22" s="116"/>
      <c r="J22" s="116"/>
      <c r="K22" s="317"/>
      <c r="L22" s="318"/>
      <c r="Q22" s="6"/>
      <c r="R22" s="6"/>
      <c r="S22" s="6"/>
      <c r="T22" s="6"/>
      <c r="U22" s="6"/>
    </row>
    <row r="23" spans="1:21" ht="14.4" thickBot="1" x14ac:dyDescent="0.3">
      <c r="B23" s="235"/>
      <c r="C23" s="272"/>
      <c r="D23" s="231" t="s">
        <v>119</v>
      </c>
      <c r="E23" s="319"/>
      <c r="G23" s="115"/>
      <c r="H23" s="116"/>
      <c r="I23" s="116"/>
      <c r="J23" s="116"/>
      <c r="K23" s="317"/>
      <c r="L23" s="318"/>
      <c r="Q23" s="6"/>
      <c r="R23" s="6"/>
      <c r="S23" s="6"/>
      <c r="T23" s="6"/>
      <c r="U23" s="6"/>
    </row>
    <row r="24" spans="1:21" x14ac:dyDescent="0.25">
      <c r="B24" s="4"/>
      <c r="C24" s="4"/>
      <c r="D24" s="4"/>
      <c r="E24" s="4"/>
      <c r="F24" s="4"/>
      <c r="K24" s="4"/>
      <c r="L24" s="4"/>
      <c r="Q24" s="6"/>
      <c r="R24" s="6"/>
      <c r="S24" s="6"/>
      <c r="T24" s="6"/>
      <c r="U24" s="6"/>
    </row>
    <row r="25" spans="1:21" x14ac:dyDescent="0.25">
      <c r="B25" s="4"/>
      <c r="C25" s="4"/>
      <c r="D25" s="4"/>
      <c r="E25" s="4"/>
      <c r="F25" s="4"/>
      <c r="K25" s="4"/>
      <c r="L25" s="4"/>
      <c r="Q25" s="6"/>
      <c r="R25" s="6"/>
      <c r="S25" s="6"/>
      <c r="T25" s="6"/>
      <c r="U25" s="6"/>
    </row>
    <row r="26" spans="1:21" x14ac:dyDescent="0.25">
      <c r="B26" s="4"/>
      <c r="C26" s="4"/>
      <c r="D26" s="4"/>
      <c r="E26" s="4"/>
      <c r="F26" s="4"/>
      <c r="K26" s="4"/>
      <c r="L26" s="4"/>
      <c r="Q26" s="6"/>
      <c r="R26" s="6"/>
      <c r="S26" s="6"/>
      <c r="T26" s="6"/>
      <c r="U26" s="6"/>
    </row>
    <row r="27" spans="1:21" x14ac:dyDescent="0.25">
      <c r="B27" s="4"/>
      <c r="C27" s="4"/>
      <c r="D27" s="4"/>
      <c r="E27" s="4"/>
      <c r="F27" s="4"/>
      <c r="K27" s="4"/>
      <c r="L27" s="4"/>
      <c r="Q27" s="6"/>
      <c r="R27" s="6"/>
      <c r="S27" s="6"/>
      <c r="T27" s="6"/>
      <c r="U27" s="6"/>
    </row>
    <row r="28" spans="1:21" x14ac:dyDescent="0.25">
      <c r="B28" s="4"/>
      <c r="C28" s="4"/>
      <c r="D28" s="4"/>
      <c r="E28" s="4"/>
      <c r="F28" s="4"/>
      <c r="K28" s="4"/>
      <c r="L28" s="4"/>
      <c r="Q28" s="6"/>
      <c r="R28" s="6"/>
      <c r="S28" s="6"/>
      <c r="T28" s="6"/>
      <c r="U28" s="6"/>
    </row>
    <row r="29" spans="1:21" x14ac:dyDescent="0.25">
      <c r="B29" s="4"/>
      <c r="C29" s="4"/>
      <c r="D29" s="4"/>
      <c r="E29" s="4"/>
      <c r="F29" s="4"/>
      <c r="K29" s="4"/>
      <c r="L29" s="4"/>
      <c r="Q29" s="6"/>
      <c r="R29" s="6"/>
      <c r="S29" s="6"/>
      <c r="T29" s="6"/>
      <c r="U29" s="6"/>
    </row>
    <row r="30" spans="1:21" x14ac:dyDescent="0.25">
      <c r="B30" s="4"/>
      <c r="C30" s="4"/>
      <c r="D30" s="4"/>
      <c r="E30" s="4"/>
      <c r="F30" s="4"/>
      <c r="K30" s="4"/>
      <c r="L30" s="4"/>
      <c r="Q30" s="6"/>
      <c r="R30" s="6"/>
      <c r="S30" s="6"/>
      <c r="T30" s="6"/>
      <c r="U30" s="6"/>
    </row>
    <row r="31" spans="1:21" x14ac:dyDescent="0.25">
      <c r="B31" s="4"/>
      <c r="C31" s="4"/>
      <c r="D31" s="4"/>
      <c r="E31" s="4"/>
      <c r="F31" s="4"/>
      <c r="K31" s="4"/>
      <c r="L31" s="4"/>
      <c r="Q31" s="6"/>
      <c r="R31" s="6"/>
      <c r="S31" s="6"/>
      <c r="T31" s="6"/>
      <c r="U31" s="6"/>
    </row>
    <row r="32" spans="1:21" x14ac:dyDescent="0.25">
      <c r="B32" s="4"/>
      <c r="C32" s="4"/>
      <c r="D32" s="4"/>
      <c r="E32" s="4"/>
      <c r="F32" s="4"/>
      <c r="K32" s="4"/>
      <c r="L32" s="4"/>
      <c r="Q32" s="6"/>
      <c r="R32" s="6"/>
      <c r="S32" s="6"/>
      <c r="T32" s="6"/>
      <c r="U32" s="6"/>
    </row>
    <row r="33" spans="1:21" x14ac:dyDescent="0.25">
      <c r="A33" s="6"/>
      <c r="B33" s="6"/>
      <c r="C33" s="6"/>
      <c r="D33" s="6"/>
      <c r="E33" s="6"/>
      <c r="F33" s="6"/>
      <c r="G33" s="6"/>
      <c r="K33" s="6"/>
      <c r="L33" s="6"/>
      <c r="Q33" s="6"/>
      <c r="R33" s="6"/>
      <c r="S33" s="6"/>
      <c r="T33" s="6"/>
      <c r="U33" s="6"/>
    </row>
  </sheetData>
  <mergeCells count="62">
    <mergeCell ref="K1:L1"/>
    <mergeCell ref="K12:L12"/>
    <mergeCell ref="B8:C8"/>
    <mergeCell ref="B10:C10"/>
    <mergeCell ref="D16:E16"/>
    <mergeCell ref="D15:E15"/>
    <mergeCell ref="D7:E7"/>
    <mergeCell ref="D8:E8"/>
    <mergeCell ref="D9:E9"/>
    <mergeCell ref="D13:E13"/>
    <mergeCell ref="D11:E11"/>
    <mergeCell ref="B3:C3"/>
    <mergeCell ref="B4:C4"/>
    <mergeCell ref="B5:C5"/>
    <mergeCell ref="D3:E3"/>
    <mergeCell ref="K10:L10"/>
    <mergeCell ref="K11:L11"/>
    <mergeCell ref="D10:E10"/>
    <mergeCell ref="K3:L3"/>
    <mergeCell ref="K4:L4"/>
    <mergeCell ref="K5:L5"/>
    <mergeCell ref="K6:L6"/>
    <mergeCell ref="K7:L7"/>
    <mergeCell ref="K8:L8"/>
    <mergeCell ref="D6:E6"/>
    <mergeCell ref="K9:L9"/>
    <mergeCell ref="B12:C12"/>
    <mergeCell ref="B15:C15"/>
    <mergeCell ref="B14:C14"/>
    <mergeCell ref="D4:E4"/>
    <mergeCell ref="D5:E5"/>
    <mergeCell ref="D12:E12"/>
    <mergeCell ref="D14:E14"/>
    <mergeCell ref="K17:L17"/>
    <mergeCell ref="K18:L18"/>
    <mergeCell ref="D17:E17"/>
    <mergeCell ref="D18:E18"/>
    <mergeCell ref="K13:L13"/>
    <mergeCell ref="K14:L14"/>
    <mergeCell ref="K15:L15"/>
    <mergeCell ref="K16:L16"/>
    <mergeCell ref="D23:E23"/>
    <mergeCell ref="B2:C2"/>
    <mergeCell ref="D2:E2"/>
    <mergeCell ref="B16:C17"/>
    <mergeCell ref="B18:C19"/>
    <mergeCell ref="D19:E19"/>
    <mergeCell ref="B6:C6"/>
    <mergeCell ref="B7:C7"/>
    <mergeCell ref="B13:C13"/>
    <mergeCell ref="B9:C9"/>
    <mergeCell ref="B20:C21"/>
    <mergeCell ref="D20:E20"/>
    <mergeCell ref="D21:E21"/>
    <mergeCell ref="B22:C23"/>
    <mergeCell ref="D22:E22"/>
    <mergeCell ref="B11:C11"/>
    <mergeCell ref="K22:L22"/>
    <mergeCell ref="K23:L23"/>
    <mergeCell ref="K19:L19"/>
    <mergeCell ref="K20:L20"/>
    <mergeCell ref="K21:L21"/>
  </mergeCells>
  <phoneticPr fontId="0" type="noConversion"/>
  <pageMargins left="0.59055118110236227" right="0.47244094488188981" top="0.59055118110236227" bottom="0.59055118110236227" header="0.31496062992125984" footer="0.24"/>
  <pageSetup paperSize="8" fitToHeight="4" orientation="landscape" r:id="rId1"/>
  <headerFooter alignWithMargins="0">
    <oddHeader>&amp;L&amp;"Arial Narrow,Normal"[Intitulé du marché]&amp;C&amp;"Arial Narrow,Normal"Analyse des offres&amp;R&amp;"Arial Narrow,Normal"Jury d'attribution du [date de la séance]</oddHeader>
    <oddFooter>&amp;L&amp;"Arial Narrow,Normal"&amp;A&amp;R&amp;"Arial Narrow,Normal"p. &amp;P /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7"/>
  <sheetViews>
    <sheetView view="pageBreakPreview" zoomScale="85" zoomScaleNormal="40" zoomScaleSheetLayoutView="100" workbookViewId="0">
      <selection activeCell="D8" sqref="D8"/>
    </sheetView>
  </sheetViews>
  <sheetFormatPr baseColWidth="10" defaultColWidth="11.44140625" defaultRowHeight="13.8" x14ac:dyDescent="0.3"/>
  <cols>
    <col min="1" max="1" width="2.5546875" style="1" customWidth="1"/>
    <col min="2" max="2" width="3.33203125" style="1" bestFit="1" customWidth="1"/>
    <col min="3" max="3" width="19.6640625" style="29" customWidth="1"/>
    <col min="4" max="8" width="14.5546875" style="1" customWidth="1"/>
    <col min="9" max="16384" width="11.44140625" style="1"/>
  </cols>
  <sheetData>
    <row r="2" spans="2:8" x14ac:dyDescent="0.3">
      <c r="B2" s="59"/>
      <c r="C2" s="59"/>
      <c r="D2" s="330" t="s">
        <v>100</v>
      </c>
      <c r="E2" s="331"/>
      <c r="F2" s="331"/>
      <c r="G2" s="331"/>
      <c r="H2" s="332"/>
    </row>
    <row r="3" spans="2:8" x14ac:dyDescent="0.3">
      <c r="B3" s="59"/>
      <c r="C3" s="333"/>
      <c r="D3" s="60">
        <v>1</v>
      </c>
      <c r="E3" s="60">
        <v>2</v>
      </c>
      <c r="F3" s="60">
        <v>3</v>
      </c>
      <c r="G3" s="60">
        <v>4</v>
      </c>
      <c r="H3" s="60">
        <v>5</v>
      </c>
    </row>
    <row r="4" spans="2:8" s="2" customFormat="1" x14ac:dyDescent="0.3">
      <c r="B4" s="59"/>
      <c r="C4" s="334"/>
      <c r="D4" s="61" t="str">
        <f>'Composition des offres et situa'!B2</f>
        <v>Nom de l'équipe 1</v>
      </c>
      <c r="E4" s="61" t="str">
        <f>'Composition des offres et situa'!C2</f>
        <v>Nom de l'équipe 2</v>
      </c>
      <c r="F4" s="61" t="str">
        <f>'Composition des offres et situa'!D2</f>
        <v>Nom de l'équipe 3</v>
      </c>
      <c r="G4" s="61" t="str">
        <f>'Composition des offres et situa'!E2</f>
        <v>Nom de l'équipe 4</v>
      </c>
      <c r="H4" s="61" t="str">
        <f>'Composition des offres et situa'!F2</f>
        <v>Nom de l'équipe 5</v>
      </c>
    </row>
    <row r="5" spans="2:8" s="3" customFormat="1" ht="53.25" customHeight="1" x14ac:dyDescent="0.3">
      <c r="B5" s="326" t="s">
        <v>101</v>
      </c>
      <c r="C5" s="62" t="s">
        <v>109</v>
      </c>
      <c r="D5" s="63"/>
      <c r="E5" s="63"/>
      <c r="F5" s="63"/>
      <c r="G5" s="63"/>
      <c r="H5" s="63"/>
    </row>
    <row r="6" spans="2:8" ht="53.25" customHeight="1" x14ac:dyDescent="0.3">
      <c r="B6" s="327"/>
      <c r="C6" s="64" t="s">
        <v>11</v>
      </c>
      <c r="D6" s="63"/>
      <c r="E6" s="63"/>
      <c r="F6" s="63"/>
      <c r="G6" s="63"/>
      <c r="H6" s="63"/>
    </row>
    <row r="7" spans="2:8" ht="53.25" customHeight="1" x14ac:dyDescent="0.3">
      <c r="B7" s="327"/>
      <c r="C7" s="64" t="s">
        <v>12</v>
      </c>
      <c r="D7" s="63"/>
      <c r="E7" s="63"/>
      <c r="F7" s="63"/>
      <c r="G7" s="63"/>
      <c r="H7" s="63"/>
    </row>
    <row r="8" spans="2:8" ht="53.25" customHeight="1" x14ac:dyDescent="0.3">
      <c r="B8" s="327"/>
      <c r="C8" s="64" t="s">
        <v>13</v>
      </c>
      <c r="D8" s="63"/>
      <c r="E8" s="63"/>
      <c r="F8" s="63"/>
      <c r="G8" s="63"/>
      <c r="H8" s="63"/>
    </row>
    <row r="9" spans="2:8" ht="53.25" customHeight="1" x14ac:dyDescent="0.3">
      <c r="B9" s="327"/>
      <c r="C9" s="64" t="s">
        <v>14</v>
      </c>
      <c r="D9" s="63"/>
      <c r="E9" s="63"/>
      <c r="F9" s="63"/>
      <c r="G9" s="63"/>
      <c r="H9" s="63"/>
    </row>
    <row r="10" spans="2:8" ht="53.25" customHeight="1" x14ac:dyDescent="0.3">
      <c r="B10" s="327"/>
      <c r="C10" s="64" t="s">
        <v>15</v>
      </c>
      <c r="D10" s="63"/>
      <c r="E10" s="63"/>
      <c r="F10" s="63"/>
      <c r="G10" s="63"/>
      <c r="H10" s="63"/>
    </row>
    <row r="11" spans="2:8" ht="53.25" customHeight="1" x14ac:dyDescent="0.3">
      <c r="B11" s="327"/>
      <c r="C11" s="64" t="s">
        <v>102</v>
      </c>
      <c r="D11" s="63"/>
      <c r="E11" s="63"/>
      <c r="F11" s="63"/>
      <c r="G11" s="63"/>
      <c r="H11" s="63"/>
    </row>
    <row r="12" spans="2:8" ht="53.25" customHeight="1" x14ac:dyDescent="0.3">
      <c r="B12" s="327"/>
      <c r="C12" s="64" t="s">
        <v>103</v>
      </c>
      <c r="D12" s="63"/>
      <c r="E12" s="63"/>
      <c r="F12" s="63"/>
      <c r="G12" s="63"/>
      <c r="H12" s="63"/>
    </row>
    <row r="13" spans="2:8" ht="53.25" customHeight="1" x14ac:dyDescent="0.3">
      <c r="B13" s="327"/>
      <c r="C13" s="64" t="s">
        <v>104</v>
      </c>
      <c r="D13" s="63"/>
      <c r="E13" s="63"/>
      <c r="F13" s="63"/>
      <c r="G13" s="63"/>
      <c r="H13" s="63"/>
    </row>
    <row r="14" spans="2:8" ht="53.25" customHeight="1" x14ac:dyDescent="0.3">
      <c r="B14" s="328"/>
      <c r="C14" s="64" t="s">
        <v>105</v>
      </c>
      <c r="D14" s="63"/>
      <c r="E14" s="63"/>
      <c r="F14" s="63"/>
      <c r="G14" s="63"/>
      <c r="H14" s="63"/>
    </row>
    <row r="16" spans="2:8" s="67" customFormat="1" ht="53.25" customHeight="1" x14ac:dyDescent="0.25">
      <c r="B16" s="329" t="s">
        <v>106</v>
      </c>
      <c r="C16" s="65" t="s">
        <v>107</v>
      </c>
      <c r="D16" s="66"/>
      <c r="E16" s="66"/>
      <c r="F16" s="66"/>
      <c r="G16" s="66"/>
      <c r="H16" s="66"/>
    </row>
    <row r="17" spans="2:8" s="67" customFormat="1" ht="53.25" customHeight="1" x14ac:dyDescent="0.25">
      <c r="B17" s="329"/>
      <c r="C17" s="65" t="s">
        <v>108</v>
      </c>
      <c r="D17" s="66"/>
      <c r="E17" s="66"/>
      <c r="F17" s="66"/>
      <c r="G17" s="66"/>
      <c r="H17" s="66"/>
    </row>
  </sheetData>
  <mergeCells count="4">
    <mergeCell ref="B5:B14"/>
    <mergeCell ref="B16:B17"/>
    <mergeCell ref="D2:H2"/>
    <mergeCell ref="C3:C4"/>
  </mergeCells>
  <phoneticPr fontId="2" type="noConversion"/>
  <pageMargins left="0.59055118110236227" right="0.47244094488188981" top="0.59055118110236227" bottom="0.59055118110236227" header="0.31496062992125984" footer="0.24"/>
  <pageSetup paperSize="9" scale="95" fitToWidth="3" orientation="portrait" r:id="rId1"/>
  <headerFooter alignWithMargins="0">
    <oddHeader>&amp;L&amp;"Arial Narrow,Normal"[Intitulé du marché]&amp;C&amp;"Arial Narrow,Normal"Analyse des offres&amp;R&amp;"Arial Narrow,Normal"Jury d'attribution du [date de la séance]</oddHeader>
    <oddFooter>&amp;L&amp;"Arial Narrow,Normal"&amp;A&amp;R&amp;"Arial Narrow,Normal"p.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8</vt:i4>
      </vt:variant>
    </vt:vector>
  </HeadingPairs>
  <TitlesOfParts>
    <vt:vector size="14" baseType="lpstr">
      <vt:lpstr>INSTRUCTIONS (ne pas imprimer)</vt:lpstr>
      <vt:lpstr>Composition des offres et situa</vt:lpstr>
      <vt:lpstr>Fiche récapitulative offre type</vt:lpstr>
      <vt:lpstr>Comparatif des estimatifs</vt:lpstr>
      <vt:lpstr>Comparatif des données</vt:lpstr>
      <vt:lpstr>Trame pour le vote</vt:lpstr>
      <vt:lpstr>'Fiche récapitulative offre type'!Impression_des_titres</vt:lpstr>
      <vt:lpstr>'Trame pour le vote'!Impression_des_titres</vt:lpstr>
      <vt:lpstr>'Comparatif des données'!Zone_d_impression</vt:lpstr>
      <vt:lpstr>'Comparatif des estimatifs'!Zone_d_impression</vt:lpstr>
      <vt:lpstr>'Composition des offres et situa'!Zone_d_impression</vt:lpstr>
      <vt:lpstr>'Fiche récapitulative offre type'!Zone_d_impression</vt:lpstr>
      <vt:lpstr>'INSTRUCTIONS (ne pas imprimer)'!Zone_d_impression</vt:lpstr>
      <vt:lpstr>'Trame pour le vote'!Zone_d_impression</vt:lpstr>
    </vt:vector>
  </TitlesOfParts>
  <Company>ETNIC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CFWB</dc:creator>
  <cp:lastModifiedBy>Cellule architecture</cp:lastModifiedBy>
  <cp:lastPrinted>2013-06-19T14:04:17Z</cp:lastPrinted>
  <dcterms:created xsi:type="dcterms:W3CDTF">2008-02-20T12:32:19Z</dcterms:created>
  <dcterms:modified xsi:type="dcterms:W3CDTF">2019-08-30T13:43:03Z</dcterms:modified>
</cp:coreProperties>
</file>